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90" windowWidth="23715" windowHeight="8985" tabRatio="1000" firstSheet="5" activeTab="9"/>
  </bookViews>
  <sheets>
    <sheet name="leyingr" sheetId="1" r:id="rId1"/>
    <sheet name="Presup" sheetId="2" r:id="rId2"/>
    <sheet name="leyIngresosYPresupEgrs" sheetId="3" r:id="rId3"/>
    <sheet name="IngBaseMens" sheetId="4" r:id="rId4"/>
    <sheet name="EgresBaseMensual" sheetId="5" r:id="rId5"/>
    <sheet name="AyudasYsubsidios" sheetId="6" r:id="rId6"/>
    <sheet name="ProgRecFedXorden de Gobierno" sheetId="7" r:id="rId7"/>
    <sheet name="Ctas BancProd Especif" sheetId="8" r:id="rId8"/>
    <sheet name="FORTAMUN" sheetId="9" r:id="rId9"/>
    <sheet name="FAISM" sheetId="17" r:id="rId10"/>
    <sheet name="Hoja4" sheetId="16" r:id="rId11"/>
    <sheet name="GASTO FEDERALIZADO Y REINTEGRO" sheetId="10" r:id="rId12"/>
    <sheet name="Hoja3" sheetId="15" r:id="rId13"/>
    <sheet name="RESULT_D_EVAL" sheetId="11" r:id="rId14"/>
    <sheet name="BALANZA AL 30 DE JUNIO" sheetId="12" r:id="rId15"/>
    <sheet name="Hoja1" sheetId="13" r:id="rId16"/>
    <sheet name="Hoja2" sheetId="14" r:id="rId17"/>
  </sheets>
  <externalReferences>
    <externalReference r:id="rId18"/>
  </externalReferences>
  <definedNames>
    <definedName name="_xlnm.Print_Titles" localSheetId="5">AyudasYsubsidios!$1:$13</definedName>
    <definedName name="_xlnm.Print_Titles" localSheetId="4">EgresBaseMensual!$1:$10</definedName>
    <definedName name="_xlnm.Print_Titles" localSheetId="0">leyingr!$8:$9</definedName>
  </definedNames>
  <calcPr calcId="145621"/>
</workbook>
</file>

<file path=xl/calcChain.xml><?xml version="1.0" encoding="utf-8"?>
<calcChain xmlns="http://schemas.openxmlformats.org/spreadsheetml/2006/main">
  <c r="G44" i="17" l="1"/>
  <c r="G40" i="17"/>
  <c r="G39" i="17"/>
  <c r="B47" i="17"/>
  <c r="B108" i="5" l="1"/>
  <c r="B88" i="5"/>
  <c r="B69" i="5"/>
  <c r="B49" i="5"/>
  <c r="B29" i="5"/>
  <c r="B13" i="5"/>
  <c r="C78" i="3"/>
  <c r="C77" i="3"/>
  <c r="C76" i="3"/>
  <c r="C70" i="3"/>
  <c r="C69" i="3"/>
  <c r="C68" i="3"/>
  <c r="C67" i="3"/>
  <c r="C66" i="3"/>
  <c r="C65" i="3"/>
  <c r="B42" i="1"/>
  <c r="B31" i="1"/>
  <c r="B156" i="5" l="1"/>
  <c r="G12" i="17"/>
  <c r="D15" i="10"/>
  <c r="D16" i="10"/>
  <c r="D17" i="10"/>
  <c r="D18" i="10"/>
  <c r="D20" i="10"/>
  <c r="D21" i="10"/>
  <c r="D22" i="10"/>
  <c r="D23" i="10"/>
  <c r="D24" i="10"/>
  <c r="D14" i="10"/>
  <c r="B30" i="4" l="1"/>
  <c r="B31" i="4"/>
  <c r="B32" i="4"/>
  <c r="B33" i="4"/>
  <c r="B34" i="4"/>
  <c r="B35" i="4"/>
  <c r="B36" i="4"/>
  <c r="B38" i="4"/>
  <c r="B39" i="4"/>
  <c r="B40" i="4"/>
  <c r="B41" i="4"/>
  <c r="B42" i="4"/>
  <c r="B43" i="4"/>
  <c r="B44" i="4"/>
  <c r="B45" i="4"/>
  <c r="B46" i="4"/>
  <c r="B47" i="4"/>
  <c r="B48" i="4"/>
  <c r="B50" i="4"/>
  <c r="B51" i="4"/>
  <c r="B52" i="4"/>
  <c r="B53" i="4"/>
  <c r="B12" i="4"/>
  <c r="B14" i="4"/>
  <c r="B15" i="4"/>
  <c r="B16" i="4"/>
  <c r="B17" i="4"/>
  <c r="B18" i="4"/>
  <c r="B19" i="4"/>
  <c r="B20" i="4"/>
  <c r="B21" i="4"/>
  <c r="B22" i="4"/>
  <c r="B23" i="4"/>
  <c r="B24" i="4"/>
  <c r="B25" i="4"/>
  <c r="B26" i="4"/>
  <c r="B27" i="4"/>
  <c r="B28" i="4"/>
  <c r="B29" i="4"/>
  <c r="B11" i="4"/>
  <c r="C79" i="3"/>
  <c r="C27" i="3" l="1"/>
  <c r="C26" i="3"/>
  <c r="C25" i="3"/>
  <c r="C23" i="3"/>
  <c r="D26" i="10" l="1"/>
  <c r="C26" i="10"/>
  <c r="E25" i="10" l="1"/>
  <c r="J21" i="7" l="1"/>
  <c r="J20" i="7"/>
  <c r="N44" i="5" l="1"/>
  <c r="N46" i="5"/>
  <c r="N47" i="5"/>
  <c r="N48" i="5"/>
  <c r="N49" i="5"/>
  <c r="N50" i="5"/>
  <c r="N51" i="5"/>
  <c r="N52" i="5"/>
  <c r="N53" i="5"/>
  <c r="N54" i="5"/>
  <c r="N55" i="5"/>
  <c r="N56" i="5"/>
  <c r="N45" i="5"/>
  <c r="C14" i="5"/>
  <c r="D14" i="5" s="1"/>
  <c r="E14" i="5" s="1"/>
  <c r="F14" i="5" s="1"/>
  <c r="G14" i="5" s="1"/>
  <c r="H14" i="5" s="1"/>
  <c r="I14" i="5" s="1"/>
  <c r="J14" i="5" s="1"/>
  <c r="K14" i="5" s="1"/>
  <c r="L14" i="5" s="1"/>
  <c r="M14" i="5" s="1"/>
  <c r="N14" i="5" s="1"/>
  <c r="C15" i="5"/>
  <c r="D15" i="5" s="1"/>
  <c r="E15" i="5" s="1"/>
  <c r="F15" i="5" s="1"/>
  <c r="G15" i="5" s="1"/>
  <c r="H15" i="5" s="1"/>
  <c r="I15" i="5" s="1"/>
  <c r="J15" i="5" s="1"/>
  <c r="K15" i="5" s="1"/>
  <c r="L15" i="5" s="1"/>
  <c r="M15" i="5" s="1"/>
  <c r="N15" i="5" s="1"/>
  <c r="C16" i="5"/>
  <c r="D16" i="5" s="1"/>
  <c r="E16" i="5" s="1"/>
  <c r="F16" i="5" s="1"/>
  <c r="G16" i="5" s="1"/>
  <c r="H16" i="5" s="1"/>
  <c r="I16" i="5" s="1"/>
  <c r="J16" i="5" s="1"/>
  <c r="K16" i="5" s="1"/>
  <c r="L16" i="5" s="1"/>
  <c r="M16" i="5" s="1"/>
  <c r="N16" i="5" s="1"/>
  <c r="C17" i="5"/>
  <c r="D17" i="5" s="1"/>
  <c r="E17" i="5" s="1"/>
  <c r="F17" i="5" s="1"/>
  <c r="G17" i="5" s="1"/>
  <c r="H17" i="5" s="1"/>
  <c r="I17" i="5" s="1"/>
  <c r="J17" i="5" s="1"/>
  <c r="K17" i="5" s="1"/>
  <c r="L17" i="5" s="1"/>
  <c r="M17" i="5" s="1"/>
  <c r="N17" i="5" s="1"/>
  <c r="C18" i="5"/>
  <c r="D18" i="5" s="1"/>
  <c r="E18" i="5" s="1"/>
  <c r="F18" i="5" s="1"/>
  <c r="G18" i="5" s="1"/>
  <c r="H18" i="5" s="1"/>
  <c r="I18" i="5" s="1"/>
  <c r="J18" i="5" s="1"/>
  <c r="K18" i="5" s="1"/>
  <c r="L18" i="5" s="1"/>
  <c r="M18" i="5" s="1"/>
  <c r="N18" i="5" s="1"/>
  <c r="C19" i="5"/>
  <c r="D19" i="5" s="1"/>
  <c r="E19" i="5" s="1"/>
  <c r="F19" i="5" s="1"/>
  <c r="G19" i="5" s="1"/>
  <c r="H19" i="5" s="1"/>
  <c r="I19" i="5" s="1"/>
  <c r="J19" i="5" s="1"/>
  <c r="K19" i="5" s="1"/>
  <c r="L19" i="5" s="1"/>
  <c r="M19" i="5" s="1"/>
  <c r="N19" i="5" s="1"/>
  <c r="C20" i="5"/>
  <c r="D20" i="5" s="1"/>
  <c r="E20" i="5" s="1"/>
  <c r="F20" i="5" s="1"/>
  <c r="G20" i="5" s="1"/>
  <c r="H20" i="5" s="1"/>
  <c r="I20" i="5" s="1"/>
  <c r="J20" i="5" s="1"/>
  <c r="K20" i="5" s="1"/>
  <c r="L20" i="5" s="1"/>
  <c r="M20" i="5" s="1"/>
  <c r="N20" i="5" s="1"/>
  <c r="C21" i="5"/>
  <c r="D21" i="5" s="1"/>
  <c r="E21" i="5" s="1"/>
  <c r="F21" i="5" s="1"/>
  <c r="G21" i="5" s="1"/>
  <c r="H21" i="5" s="1"/>
  <c r="I21" i="5" s="1"/>
  <c r="J21" i="5" s="1"/>
  <c r="K21" i="5" s="1"/>
  <c r="L21" i="5" s="1"/>
  <c r="M21" i="5" s="1"/>
  <c r="N21" i="5" s="1"/>
  <c r="C22" i="5"/>
  <c r="D22" i="5" s="1"/>
  <c r="E22" i="5" s="1"/>
  <c r="F22" i="5" s="1"/>
  <c r="G22" i="5" s="1"/>
  <c r="H22" i="5" s="1"/>
  <c r="I22" i="5" s="1"/>
  <c r="J22" i="5" s="1"/>
  <c r="K22" i="5" s="1"/>
  <c r="L22" i="5" s="1"/>
  <c r="M22" i="5" s="1"/>
  <c r="N22" i="5" s="1"/>
  <c r="C23" i="5"/>
  <c r="D23" i="5" s="1"/>
  <c r="E23" i="5" s="1"/>
  <c r="F23" i="5" s="1"/>
  <c r="G23" i="5" s="1"/>
  <c r="H23" i="5" s="1"/>
  <c r="I23" i="5" s="1"/>
  <c r="J23" i="5" s="1"/>
  <c r="K23" i="5" s="1"/>
  <c r="L23" i="5" s="1"/>
  <c r="M23" i="5" s="1"/>
  <c r="N23" i="5" s="1"/>
  <c r="C24" i="5"/>
  <c r="D24" i="5" s="1"/>
  <c r="E24" i="5" s="1"/>
  <c r="F24" i="5" s="1"/>
  <c r="G24" i="5" s="1"/>
  <c r="H24" i="5" s="1"/>
  <c r="I24" i="5" s="1"/>
  <c r="J24" i="5" s="1"/>
  <c r="K24" i="5" s="1"/>
  <c r="L24" i="5" s="1"/>
  <c r="M24" i="5" s="1"/>
  <c r="N24" i="5" s="1"/>
  <c r="C25" i="5"/>
  <c r="D25" i="5" s="1"/>
  <c r="E25" i="5" s="1"/>
  <c r="F25" i="5" s="1"/>
  <c r="G25" i="5" s="1"/>
  <c r="H25" i="5" s="1"/>
  <c r="I25" i="5" s="1"/>
  <c r="J25" i="5" s="1"/>
  <c r="K25" i="5" s="1"/>
  <c r="L25" i="5" s="1"/>
  <c r="M25" i="5" s="1"/>
  <c r="N25" i="5" s="1"/>
  <c r="C26" i="5"/>
  <c r="D26" i="5" s="1"/>
  <c r="E26" i="5" s="1"/>
  <c r="F26" i="5" s="1"/>
  <c r="G26" i="5" s="1"/>
  <c r="H26" i="5" s="1"/>
  <c r="I26" i="5" s="1"/>
  <c r="J26" i="5" s="1"/>
  <c r="K26" i="5" s="1"/>
  <c r="L26" i="5" s="1"/>
  <c r="M26" i="5" s="1"/>
  <c r="N26" i="5" s="1"/>
  <c r="C27" i="5"/>
  <c r="D27" i="5" s="1"/>
  <c r="E27" i="5" s="1"/>
  <c r="F27" i="5" s="1"/>
  <c r="G27" i="5" s="1"/>
  <c r="H27" i="5" s="1"/>
  <c r="I27" i="5" s="1"/>
  <c r="J27" i="5" s="1"/>
  <c r="K27" i="5" s="1"/>
  <c r="L27" i="5" s="1"/>
  <c r="M27" i="5" s="1"/>
  <c r="N27" i="5" s="1"/>
  <c r="C28" i="5"/>
  <c r="D28" i="5" s="1"/>
  <c r="E28" i="5" s="1"/>
  <c r="F28" i="5" s="1"/>
  <c r="G28" i="5" s="1"/>
  <c r="H28" i="5" s="1"/>
  <c r="I28" i="5" s="1"/>
  <c r="J28" i="5" s="1"/>
  <c r="K28" i="5" s="1"/>
  <c r="L28" i="5" s="1"/>
  <c r="M28" i="5" s="1"/>
  <c r="N28" i="5" s="1"/>
  <c r="C29" i="5"/>
  <c r="D29" i="5" s="1"/>
  <c r="E29" i="5" s="1"/>
  <c r="F29" i="5" s="1"/>
  <c r="G29" i="5" s="1"/>
  <c r="H29" i="5" s="1"/>
  <c r="I29" i="5" s="1"/>
  <c r="J29" i="5" s="1"/>
  <c r="K29" i="5" s="1"/>
  <c r="L29" i="5" s="1"/>
  <c r="M29" i="5" s="1"/>
  <c r="N29" i="5" s="1"/>
  <c r="C30" i="5"/>
  <c r="D30" i="5" s="1"/>
  <c r="E30" i="5" s="1"/>
  <c r="F30" i="5" s="1"/>
  <c r="G30" i="5" s="1"/>
  <c r="H30" i="5" s="1"/>
  <c r="I30" i="5" s="1"/>
  <c r="J30" i="5" s="1"/>
  <c r="K30" i="5" s="1"/>
  <c r="L30" i="5" s="1"/>
  <c r="M30" i="5" s="1"/>
  <c r="N30" i="5" s="1"/>
  <c r="C31" i="5"/>
  <c r="D31" i="5" s="1"/>
  <c r="E31" i="5" s="1"/>
  <c r="F31" i="5" s="1"/>
  <c r="G31" i="5" s="1"/>
  <c r="H31" i="5" s="1"/>
  <c r="I31" i="5" s="1"/>
  <c r="J31" i="5" s="1"/>
  <c r="K31" i="5" s="1"/>
  <c r="L31" i="5" s="1"/>
  <c r="M31" i="5" s="1"/>
  <c r="N31" i="5" s="1"/>
  <c r="C32" i="5"/>
  <c r="D32" i="5" s="1"/>
  <c r="E32" i="5" s="1"/>
  <c r="F32" i="5" s="1"/>
  <c r="G32" i="5" s="1"/>
  <c r="H32" i="5" s="1"/>
  <c r="I32" i="5" s="1"/>
  <c r="J32" i="5" s="1"/>
  <c r="K32" i="5" s="1"/>
  <c r="L32" i="5" s="1"/>
  <c r="M32" i="5" s="1"/>
  <c r="N32" i="5" s="1"/>
  <c r="C33" i="5"/>
  <c r="D33" i="5" s="1"/>
  <c r="E33" i="5" s="1"/>
  <c r="F33" i="5" s="1"/>
  <c r="G33" i="5" s="1"/>
  <c r="H33" i="5" s="1"/>
  <c r="I33" i="5" s="1"/>
  <c r="J33" i="5" s="1"/>
  <c r="K33" i="5" s="1"/>
  <c r="L33" i="5" s="1"/>
  <c r="M33" i="5" s="1"/>
  <c r="N33" i="5" s="1"/>
  <c r="C34" i="5"/>
  <c r="D34" i="5" s="1"/>
  <c r="E34" i="5" s="1"/>
  <c r="F34" i="5" s="1"/>
  <c r="G34" i="5" s="1"/>
  <c r="H34" i="5" s="1"/>
  <c r="I34" i="5" s="1"/>
  <c r="J34" i="5" s="1"/>
  <c r="K34" i="5" s="1"/>
  <c r="L34" i="5" s="1"/>
  <c r="M34" i="5" s="1"/>
  <c r="N34" i="5" s="1"/>
  <c r="C35" i="5"/>
  <c r="D35" i="5" s="1"/>
  <c r="E35" i="5" s="1"/>
  <c r="F35" i="5" s="1"/>
  <c r="G35" i="5" s="1"/>
  <c r="H35" i="5" s="1"/>
  <c r="I35" i="5" s="1"/>
  <c r="J35" i="5" s="1"/>
  <c r="K35" i="5" s="1"/>
  <c r="L35" i="5" s="1"/>
  <c r="M35" i="5" s="1"/>
  <c r="N35" i="5" s="1"/>
  <c r="C36" i="5"/>
  <c r="D36" i="5" s="1"/>
  <c r="E36" i="5" s="1"/>
  <c r="F36" i="5" s="1"/>
  <c r="G36" i="5" s="1"/>
  <c r="H36" i="5" s="1"/>
  <c r="I36" i="5" s="1"/>
  <c r="J36" i="5" s="1"/>
  <c r="K36" i="5" s="1"/>
  <c r="L36" i="5" s="1"/>
  <c r="M36" i="5" s="1"/>
  <c r="N36" i="5" s="1"/>
  <c r="C37" i="5"/>
  <c r="D37" i="5" s="1"/>
  <c r="E37" i="5" s="1"/>
  <c r="F37" i="5" s="1"/>
  <c r="G37" i="5" s="1"/>
  <c r="H37" i="5" s="1"/>
  <c r="I37" i="5" s="1"/>
  <c r="J37" i="5" s="1"/>
  <c r="K37" i="5" s="1"/>
  <c r="L37" i="5" s="1"/>
  <c r="M37" i="5" s="1"/>
  <c r="N37" i="5" s="1"/>
  <c r="C38" i="5"/>
  <c r="D38" i="5" s="1"/>
  <c r="E38" i="5" s="1"/>
  <c r="F38" i="5" s="1"/>
  <c r="G38" i="5" s="1"/>
  <c r="H38" i="5" s="1"/>
  <c r="I38" i="5" s="1"/>
  <c r="J38" i="5" s="1"/>
  <c r="K38" i="5" s="1"/>
  <c r="L38" i="5" s="1"/>
  <c r="M38" i="5" s="1"/>
  <c r="N38" i="5" s="1"/>
  <c r="C39" i="5"/>
  <c r="D39" i="5" s="1"/>
  <c r="E39" i="5" s="1"/>
  <c r="F39" i="5" s="1"/>
  <c r="G39" i="5" s="1"/>
  <c r="H39" i="5" s="1"/>
  <c r="I39" i="5" s="1"/>
  <c r="J39" i="5" s="1"/>
  <c r="K39" i="5" s="1"/>
  <c r="L39" i="5" s="1"/>
  <c r="M39" i="5" s="1"/>
  <c r="N39" i="5" s="1"/>
  <c r="C40" i="5"/>
  <c r="D40" i="5" s="1"/>
  <c r="E40" i="5" s="1"/>
  <c r="F40" i="5" s="1"/>
  <c r="G40" i="5" s="1"/>
  <c r="H40" i="5" s="1"/>
  <c r="I40" i="5" s="1"/>
  <c r="J40" i="5" s="1"/>
  <c r="K40" i="5" s="1"/>
  <c r="L40" i="5" s="1"/>
  <c r="M40" i="5" s="1"/>
  <c r="N40" i="5" s="1"/>
  <c r="C41" i="5"/>
  <c r="D41" i="5" s="1"/>
  <c r="E41" i="5" s="1"/>
  <c r="F41" i="5" s="1"/>
  <c r="G41" i="5" s="1"/>
  <c r="H41" i="5" s="1"/>
  <c r="I41" i="5" s="1"/>
  <c r="J41" i="5" s="1"/>
  <c r="K41" i="5" s="1"/>
  <c r="L41" i="5" s="1"/>
  <c r="M41" i="5" s="1"/>
  <c r="N41" i="5" s="1"/>
  <c r="C42" i="5"/>
  <c r="D42" i="5" s="1"/>
  <c r="E42" i="5" s="1"/>
  <c r="F42" i="5" s="1"/>
  <c r="G42" i="5" s="1"/>
  <c r="H42" i="5" s="1"/>
  <c r="I42" i="5" s="1"/>
  <c r="J42" i="5" s="1"/>
  <c r="K42" i="5" s="1"/>
  <c r="L42" i="5" s="1"/>
  <c r="M42" i="5" s="1"/>
  <c r="N42" i="5" s="1"/>
  <c r="C43" i="5"/>
  <c r="D43" i="5" s="1"/>
  <c r="E43" i="5" s="1"/>
  <c r="F43" i="5" s="1"/>
  <c r="G43" i="5" s="1"/>
  <c r="H43" i="5" s="1"/>
  <c r="I43" i="5" s="1"/>
  <c r="J43" i="5" s="1"/>
  <c r="K43" i="5" s="1"/>
  <c r="L43" i="5" s="1"/>
  <c r="M43" i="5" s="1"/>
  <c r="N43" i="5" s="1"/>
  <c r="C57" i="5"/>
  <c r="D57" i="5" s="1"/>
  <c r="E57" i="5" s="1"/>
  <c r="F57" i="5" s="1"/>
  <c r="G57" i="5" s="1"/>
  <c r="H57" i="5" s="1"/>
  <c r="I57" i="5" s="1"/>
  <c r="J57" i="5" s="1"/>
  <c r="K57" i="5" s="1"/>
  <c r="L57" i="5" s="1"/>
  <c r="M57" i="5" s="1"/>
  <c r="N57" i="5" s="1"/>
  <c r="C58" i="5"/>
  <c r="D58" i="5" s="1"/>
  <c r="E58" i="5" s="1"/>
  <c r="F58" i="5" s="1"/>
  <c r="G58" i="5" s="1"/>
  <c r="H58" i="5" s="1"/>
  <c r="I58" i="5" s="1"/>
  <c r="J58" i="5" s="1"/>
  <c r="K58" i="5" s="1"/>
  <c r="L58" i="5" s="1"/>
  <c r="M58" i="5" s="1"/>
  <c r="N58" i="5" s="1"/>
  <c r="C59" i="5"/>
  <c r="D59" i="5" s="1"/>
  <c r="E59" i="5" s="1"/>
  <c r="F59" i="5" s="1"/>
  <c r="G59" i="5" s="1"/>
  <c r="H59" i="5" s="1"/>
  <c r="I59" i="5" s="1"/>
  <c r="J59" i="5" s="1"/>
  <c r="K59" i="5" s="1"/>
  <c r="L59" i="5" s="1"/>
  <c r="M59" i="5" s="1"/>
  <c r="N59" i="5" s="1"/>
  <c r="C60" i="5"/>
  <c r="D60" i="5" s="1"/>
  <c r="E60" i="5" s="1"/>
  <c r="F60" i="5" s="1"/>
  <c r="G60" i="5" s="1"/>
  <c r="H60" i="5" s="1"/>
  <c r="I60" i="5" s="1"/>
  <c r="J60" i="5" s="1"/>
  <c r="K60" i="5" s="1"/>
  <c r="L60" i="5" s="1"/>
  <c r="M60" i="5" s="1"/>
  <c r="N60" i="5" s="1"/>
  <c r="C61" i="5"/>
  <c r="D61" i="5" s="1"/>
  <c r="E61" i="5" s="1"/>
  <c r="F61" i="5" s="1"/>
  <c r="G61" i="5" s="1"/>
  <c r="H61" i="5" s="1"/>
  <c r="I61" i="5" s="1"/>
  <c r="J61" i="5" s="1"/>
  <c r="K61" i="5" s="1"/>
  <c r="L61" i="5" s="1"/>
  <c r="M61" i="5" s="1"/>
  <c r="N61" i="5" s="1"/>
  <c r="C62" i="5"/>
  <c r="D62" i="5" s="1"/>
  <c r="E62" i="5" s="1"/>
  <c r="F62" i="5" s="1"/>
  <c r="G62" i="5" s="1"/>
  <c r="H62" i="5" s="1"/>
  <c r="I62" i="5" s="1"/>
  <c r="J62" i="5" s="1"/>
  <c r="K62" i="5" s="1"/>
  <c r="L62" i="5" s="1"/>
  <c r="M62" i="5" s="1"/>
  <c r="N62" i="5" s="1"/>
  <c r="C63" i="5"/>
  <c r="D63" i="5" s="1"/>
  <c r="E63" i="5" s="1"/>
  <c r="F63" i="5" s="1"/>
  <c r="G63" i="5" s="1"/>
  <c r="H63" i="5" s="1"/>
  <c r="I63" i="5" s="1"/>
  <c r="J63" i="5" s="1"/>
  <c r="K63" i="5" s="1"/>
  <c r="L63" i="5" s="1"/>
  <c r="M63" i="5" s="1"/>
  <c r="N63" i="5" s="1"/>
  <c r="C64" i="5"/>
  <c r="D64" i="5" s="1"/>
  <c r="E64" i="5" s="1"/>
  <c r="F64" i="5" s="1"/>
  <c r="G64" i="5" s="1"/>
  <c r="H64" i="5" s="1"/>
  <c r="I64" i="5" s="1"/>
  <c r="J64" i="5" s="1"/>
  <c r="K64" i="5" s="1"/>
  <c r="L64" i="5" s="1"/>
  <c r="M64" i="5" s="1"/>
  <c r="N64" i="5" s="1"/>
  <c r="C65" i="5"/>
  <c r="D65" i="5" s="1"/>
  <c r="E65" i="5" s="1"/>
  <c r="F65" i="5" s="1"/>
  <c r="G65" i="5" s="1"/>
  <c r="H65" i="5" s="1"/>
  <c r="I65" i="5" s="1"/>
  <c r="J65" i="5" s="1"/>
  <c r="K65" i="5" s="1"/>
  <c r="L65" i="5" s="1"/>
  <c r="M65" i="5" s="1"/>
  <c r="N65" i="5" s="1"/>
  <c r="C66" i="5"/>
  <c r="D66" i="5" s="1"/>
  <c r="E66" i="5" s="1"/>
  <c r="F66" i="5" s="1"/>
  <c r="G66" i="5" s="1"/>
  <c r="H66" i="5" s="1"/>
  <c r="I66" i="5" s="1"/>
  <c r="J66" i="5" s="1"/>
  <c r="K66" i="5" s="1"/>
  <c r="L66" i="5" s="1"/>
  <c r="M66" i="5" s="1"/>
  <c r="N66" i="5" s="1"/>
  <c r="C67" i="5"/>
  <c r="D67" i="5" s="1"/>
  <c r="E67" i="5" s="1"/>
  <c r="F67" i="5" s="1"/>
  <c r="G67" i="5" s="1"/>
  <c r="H67" i="5" s="1"/>
  <c r="I67" i="5" s="1"/>
  <c r="J67" i="5" s="1"/>
  <c r="K67" i="5" s="1"/>
  <c r="L67" i="5" s="1"/>
  <c r="M67" i="5" s="1"/>
  <c r="N67" i="5" s="1"/>
  <c r="C68" i="5"/>
  <c r="D68" i="5" s="1"/>
  <c r="E68" i="5" s="1"/>
  <c r="F68" i="5" s="1"/>
  <c r="G68" i="5" s="1"/>
  <c r="H68" i="5" s="1"/>
  <c r="I68" i="5" s="1"/>
  <c r="J68" i="5" s="1"/>
  <c r="K68" i="5" s="1"/>
  <c r="L68" i="5" s="1"/>
  <c r="M68" i="5" s="1"/>
  <c r="N68" i="5" s="1"/>
  <c r="C69" i="5"/>
  <c r="D69" i="5" s="1"/>
  <c r="E69" i="5" s="1"/>
  <c r="F69" i="5" s="1"/>
  <c r="G69" i="5" s="1"/>
  <c r="H69" i="5" s="1"/>
  <c r="I69" i="5" s="1"/>
  <c r="J69" i="5" s="1"/>
  <c r="K69" i="5" s="1"/>
  <c r="L69" i="5" s="1"/>
  <c r="M69" i="5" s="1"/>
  <c r="N69" i="5" s="1"/>
  <c r="C70" i="5"/>
  <c r="D70" i="5" s="1"/>
  <c r="E70" i="5" s="1"/>
  <c r="F70" i="5" s="1"/>
  <c r="G70" i="5" s="1"/>
  <c r="H70" i="5" s="1"/>
  <c r="I70" i="5" s="1"/>
  <c r="J70" i="5" s="1"/>
  <c r="K70" i="5" s="1"/>
  <c r="L70" i="5" s="1"/>
  <c r="M70" i="5" s="1"/>
  <c r="N70" i="5" s="1"/>
  <c r="C71" i="5"/>
  <c r="D71" i="5" s="1"/>
  <c r="E71" i="5" s="1"/>
  <c r="F71" i="5" s="1"/>
  <c r="G71" i="5" s="1"/>
  <c r="H71" i="5" s="1"/>
  <c r="I71" i="5" s="1"/>
  <c r="J71" i="5" s="1"/>
  <c r="K71" i="5" s="1"/>
  <c r="L71" i="5" s="1"/>
  <c r="M71" i="5" s="1"/>
  <c r="N71" i="5" s="1"/>
  <c r="C72" i="5"/>
  <c r="D72" i="5" s="1"/>
  <c r="E72" i="5" s="1"/>
  <c r="F72" i="5" s="1"/>
  <c r="G72" i="5" s="1"/>
  <c r="H72" i="5" s="1"/>
  <c r="I72" i="5" s="1"/>
  <c r="J72" i="5" s="1"/>
  <c r="K72" i="5" s="1"/>
  <c r="L72" i="5" s="1"/>
  <c r="M72" i="5" s="1"/>
  <c r="N72" i="5" s="1"/>
  <c r="C73" i="5"/>
  <c r="D73" i="5" s="1"/>
  <c r="E73" i="5" s="1"/>
  <c r="F73" i="5" s="1"/>
  <c r="G73" i="5" s="1"/>
  <c r="H73" i="5" s="1"/>
  <c r="I73" i="5" s="1"/>
  <c r="J73" i="5" s="1"/>
  <c r="K73" i="5" s="1"/>
  <c r="L73" i="5" s="1"/>
  <c r="M73" i="5" s="1"/>
  <c r="N73" i="5" s="1"/>
  <c r="C74" i="5"/>
  <c r="D74" i="5" s="1"/>
  <c r="E74" i="5" s="1"/>
  <c r="F74" i="5" s="1"/>
  <c r="G74" i="5" s="1"/>
  <c r="H74" i="5" s="1"/>
  <c r="I74" i="5" s="1"/>
  <c r="J74" i="5" s="1"/>
  <c r="K74" i="5" s="1"/>
  <c r="L74" i="5" s="1"/>
  <c r="M74" i="5" s="1"/>
  <c r="N74" i="5" s="1"/>
  <c r="C75" i="5"/>
  <c r="D75" i="5" s="1"/>
  <c r="E75" i="5" s="1"/>
  <c r="F75" i="5" s="1"/>
  <c r="G75" i="5" s="1"/>
  <c r="H75" i="5" s="1"/>
  <c r="I75" i="5" s="1"/>
  <c r="J75" i="5" s="1"/>
  <c r="K75" i="5" s="1"/>
  <c r="L75" i="5" s="1"/>
  <c r="M75" i="5" s="1"/>
  <c r="N75" i="5" s="1"/>
  <c r="C76" i="5"/>
  <c r="D76" i="5" s="1"/>
  <c r="E76" i="5" s="1"/>
  <c r="F76" i="5" s="1"/>
  <c r="G76" i="5" s="1"/>
  <c r="H76" i="5" s="1"/>
  <c r="I76" i="5" s="1"/>
  <c r="J76" i="5" s="1"/>
  <c r="K76" i="5" s="1"/>
  <c r="L76" i="5" s="1"/>
  <c r="M76" i="5" s="1"/>
  <c r="N76" i="5" s="1"/>
  <c r="C77" i="5"/>
  <c r="D77" i="5" s="1"/>
  <c r="E77" i="5" s="1"/>
  <c r="F77" i="5" s="1"/>
  <c r="G77" i="5" s="1"/>
  <c r="H77" i="5" s="1"/>
  <c r="I77" i="5" s="1"/>
  <c r="J77" i="5" s="1"/>
  <c r="K77" i="5" s="1"/>
  <c r="L77" i="5" s="1"/>
  <c r="M77" i="5" s="1"/>
  <c r="N77" i="5" s="1"/>
  <c r="C78" i="5"/>
  <c r="D78" i="5" s="1"/>
  <c r="E78" i="5" s="1"/>
  <c r="F78" i="5" s="1"/>
  <c r="G78" i="5" s="1"/>
  <c r="H78" i="5" s="1"/>
  <c r="I78" i="5" s="1"/>
  <c r="J78" i="5" s="1"/>
  <c r="K78" i="5" s="1"/>
  <c r="L78" i="5" s="1"/>
  <c r="M78" i="5" s="1"/>
  <c r="N78" i="5" s="1"/>
  <c r="C79" i="5"/>
  <c r="D79" i="5" s="1"/>
  <c r="E79" i="5" s="1"/>
  <c r="F79" i="5" s="1"/>
  <c r="G79" i="5" s="1"/>
  <c r="H79" i="5" s="1"/>
  <c r="I79" i="5" s="1"/>
  <c r="J79" i="5" s="1"/>
  <c r="K79" i="5" s="1"/>
  <c r="L79" i="5" s="1"/>
  <c r="M79" i="5" s="1"/>
  <c r="N79" i="5" s="1"/>
  <c r="C80" i="5"/>
  <c r="D80" i="5" s="1"/>
  <c r="E80" i="5" s="1"/>
  <c r="F80" i="5" s="1"/>
  <c r="G80" i="5" s="1"/>
  <c r="H80" i="5" s="1"/>
  <c r="I80" i="5" s="1"/>
  <c r="J80" i="5" s="1"/>
  <c r="K80" i="5" s="1"/>
  <c r="L80" i="5" s="1"/>
  <c r="M80" i="5" s="1"/>
  <c r="N80" i="5" s="1"/>
  <c r="C81" i="5"/>
  <c r="D81" i="5" s="1"/>
  <c r="E81" i="5" s="1"/>
  <c r="F81" i="5" s="1"/>
  <c r="G81" i="5" s="1"/>
  <c r="H81" i="5" s="1"/>
  <c r="I81" i="5" s="1"/>
  <c r="J81" i="5" s="1"/>
  <c r="K81" i="5" s="1"/>
  <c r="L81" i="5" s="1"/>
  <c r="M81" i="5" s="1"/>
  <c r="N81" i="5" s="1"/>
  <c r="C82" i="5"/>
  <c r="D82" i="5" s="1"/>
  <c r="E82" i="5" s="1"/>
  <c r="F82" i="5" s="1"/>
  <c r="G82" i="5" s="1"/>
  <c r="H82" i="5" s="1"/>
  <c r="I82" i="5" s="1"/>
  <c r="J82" i="5" s="1"/>
  <c r="K82" i="5" s="1"/>
  <c r="L82" i="5" s="1"/>
  <c r="M82" i="5" s="1"/>
  <c r="N82" i="5" s="1"/>
  <c r="C83" i="5"/>
  <c r="D83" i="5" s="1"/>
  <c r="E83" i="5" s="1"/>
  <c r="F83" i="5" s="1"/>
  <c r="G83" i="5" s="1"/>
  <c r="H83" i="5" s="1"/>
  <c r="I83" i="5" s="1"/>
  <c r="J83" i="5" s="1"/>
  <c r="K83" i="5" s="1"/>
  <c r="L83" i="5" s="1"/>
  <c r="M83" i="5" s="1"/>
  <c r="N83" i="5" s="1"/>
  <c r="C84" i="5"/>
  <c r="D84" i="5" s="1"/>
  <c r="E84" i="5" s="1"/>
  <c r="F84" i="5" s="1"/>
  <c r="G84" i="5" s="1"/>
  <c r="H84" i="5" s="1"/>
  <c r="I84" i="5" s="1"/>
  <c r="J84" i="5" s="1"/>
  <c r="K84" i="5" s="1"/>
  <c r="L84" i="5" s="1"/>
  <c r="M84" i="5" s="1"/>
  <c r="N84" i="5" s="1"/>
  <c r="C85" i="5"/>
  <c r="D85" i="5" s="1"/>
  <c r="E85" i="5" s="1"/>
  <c r="F85" i="5" s="1"/>
  <c r="G85" i="5" s="1"/>
  <c r="H85" i="5" s="1"/>
  <c r="I85" i="5" s="1"/>
  <c r="J85" i="5" s="1"/>
  <c r="K85" i="5" s="1"/>
  <c r="L85" i="5" s="1"/>
  <c r="M85" i="5" s="1"/>
  <c r="N85" i="5" s="1"/>
  <c r="C86" i="5"/>
  <c r="D86" i="5" s="1"/>
  <c r="E86" i="5" s="1"/>
  <c r="F86" i="5" s="1"/>
  <c r="G86" i="5" s="1"/>
  <c r="H86" i="5" s="1"/>
  <c r="I86" i="5" s="1"/>
  <c r="J86" i="5" s="1"/>
  <c r="K86" i="5" s="1"/>
  <c r="L86" i="5" s="1"/>
  <c r="M86" i="5" s="1"/>
  <c r="N86" i="5" s="1"/>
  <c r="C87" i="5"/>
  <c r="D87" i="5" s="1"/>
  <c r="E87" i="5" s="1"/>
  <c r="F87" i="5" s="1"/>
  <c r="G87" i="5" s="1"/>
  <c r="H87" i="5" s="1"/>
  <c r="I87" i="5" s="1"/>
  <c r="J87" i="5" s="1"/>
  <c r="K87" i="5" s="1"/>
  <c r="L87" i="5" s="1"/>
  <c r="M87" i="5" s="1"/>
  <c r="N87" i="5" s="1"/>
  <c r="C88" i="5"/>
  <c r="D88" i="5" s="1"/>
  <c r="E88" i="5" s="1"/>
  <c r="F88" i="5" s="1"/>
  <c r="G88" i="5" s="1"/>
  <c r="H88" i="5" s="1"/>
  <c r="I88" i="5" s="1"/>
  <c r="J88" i="5" s="1"/>
  <c r="K88" i="5" s="1"/>
  <c r="L88" i="5" s="1"/>
  <c r="M88" i="5" s="1"/>
  <c r="N88" i="5" s="1"/>
  <c r="C89" i="5"/>
  <c r="D89" i="5" s="1"/>
  <c r="E89" i="5" s="1"/>
  <c r="F89" i="5" s="1"/>
  <c r="G89" i="5" s="1"/>
  <c r="H89" i="5" s="1"/>
  <c r="I89" i="5" s="1"/>
  <c r="J89" i="5" s="1"/>
  <c r="K89" i="5" s="1"/>
  <c r="L89" i="5" s="1"/>
  <c r="M89" i="5" s="1"/>
  <c r="N89" i="5" s="1"/>
  <c r="C90" i="5"/>
  <c r="D90" i="5" s="1"/>
  <c r="E90" i="5" s="1"/>
  <c r="F90" i="5" s="1"/>
  <c r="G90" i="5" s="1"/>
  <c r="H90" i="5" s="1"/>
  <c r="I90" i="5" s="1"/>
  <c r="J90" i="5" s="1"/>
  <c r="K90" i="5" s="1"/>
  <c r="L90" i="5" s="1"/>
  <c r="M90" i="5" s="1"/>
  <c r="N90" i="5" s="1"/>
  <c r="C91" i="5"/>
  <c r="D91" i="5" s="1"/>
  <c r="E91" i="5" s="1"/>
  <c r="F91" i="5" s="1"/>
  <c r="G91" i="5" s="1"/>
  <c r="H91" i="5" s="1"/>
  <c r="I91" i="5" s="1"/>
  <c r="J91" i="5" s="1"/>
  <c r="K91" i="5" s="1"/>
  <c r="L91" i="5" s="1"/>
  <c r="M91" i="5" s="1"/>
  <c r="N91" i="5" s="1"/>
  <c r="C92" i="5"/>
  <c r="D92" i="5" s="1"/>
  <c r="E92" i="5" s="1"/>
  <c r="F92" i="5" s="1"/>
  <c r="G92" i="5" s="1"/>
  <c r="H92" i="5" s="1"/>
  <c r="I92" i="5" s="1"/>
  <c r="J92" i="5" s="1"/>
  <c r="K92" i="5" s="1"/>
  <c r="L92" i="5" s="1"/>
  <c r="M92" i="5" s="1"/>
  <c r="N92" i="5" s="1"/>
  <c r="C93" i="5"/>
  <c r="D93" i="5" s="1"/>
  <c r="E93" i="5" s="1"/>
  <c r="F93" i="5" s="1"/>
  <c r="G93" i="5" s="1"/>
  <c r="H93" i="5" s="1"/>
  <c r="I93" i="5" s="1"/>
  <c r="J93" i="5" s="1"/>
  <c r="K93" i="5" s="1"/>
  <c r="L93" i="5" s="1"/>
  <c r="M93" i="5" s="1"/>
  <c r="N93" i="5" s="1"/>
  <c r="C94" i="5"/>
  <c r="D94" i="5" s="1"/>
  <c r="E94" i="5" s="1"/>
  <c r="F94" i="5" s="1"/>
  <c r="G94" i="5" s="1"/>
  <c r="H94" i="5" s="1"/>
  <c r="I94" i="5" s="1"/>
  <c r="J94" i="5" s="1"/>
  <c r="K94" i="5" s="1"/>
  <c r="L94" i="5" s="1"/>
  <c r="M94" i="5" s="1"/>
  <c r="N94" i="5" s="1"/>
  <c r="C95" i="5"/>
  <c r="D95" i="5" s="1"/>
  <c r="E95" i="5" s="1"/>
  <c r="F95" i="5" s="1"/>
  <c r="G95" i="5" s="1"/>
  <c r="H95" i="5" s="1"/>
  <c r="I95" i="5" s="1"/>
  <c r="J95" i="5" s="1"/>
  <c r="K95" i="5" s="1"/>
  <c r="L95" i="5" s="1"/>
  <c r="M95" i="5" s="1"/>
  <c r="N95" i="5" s="1"/>
  <c r="C96" i="5"/>
  <c r="D96" i="5" s="1"/>
  <c r="E96" i="5" s="1"/>
  <c r="F96" i="5" s="1"/>
  <c r="G96" i="5" s="1"/>
  <c r="H96" i="5" s="1"/>
  <c r="I96" i="5" s="1"/>
  <c r="J96" i="5" s="1"/>
  <c r="K96" i="5" s="1"/>
  <c r="L96" i="5" s="1"/>
  <c r="M96" i="5" s="1"/>
  <c r="N96" i="5" s="1"/>
  <c r="C97" i="5"/>
  <c r="D97" i="5" s="1"/>
  <c r="E97" i="5" s="1"/>
  <c r="F97" i="5" s="1"/>
  <c r="G97" i="5" s="1"/>
  <c r="H97" i="5" s="1"/>
  <c r="I97" i="5" s="1"/>
  <c r="J97" i="5" s="1"/>
  <c r="K97" i="5" s="1"/>
  <c r="L97" i="5" s="1"/>
  <c r="M97" i="5" s="1"/>
  <c r="N97" i="5" s="1"/>
  <c r="C98" i="5"/>
  <c r="D98" i="5" s="1"/>
  <c r="E98" i="5" s="1"/>
  <c r="F98" i="5" s="1"/>
  <c r="G98" i="5" s="1"/>
  <c r="H98" i="5" s="1"/>
  <c r="I98" i="5" s="1"/>
  <c r="J98" i="5" s="1"/>
  <c r="K98" i="5" s="1"/>
  <c r="L98" i="5" s="1"/>
  <c r="M98" i="5" s="1"/>
  <c r="N98" i="5" s="1"/>
  <c r="C99" i="5"/>
  <c r="D99" i="5" s="1"/>
  <c r="E99" i="5" s="1"/>
  <c r="F99" i="5" s="1"/>
  <c r="G99" i="5" s="1"/>
  <c r="H99" i="5" s="1"/>
  <c r="I99" i="5" s="1"/>
  <c r="J99" i="5" s="1"/>
  <c r="K99" i="5" s="1"/>
  <c r="L99" i="5" s="1"/>
  <c r="M99" i="5" s="1"/>
  <c r="N99" i="5" s="1"/>
  <c r="C100" i="5"/>
  <c r="D100" i="5" s="1"/>
  <c r="E100" i="5" s="1"/>
  <c r="F100" i="5" s="1"/>
  <c r="G100" i="5" s="1"/>
  <c r="H100" i="5" s="1"/>
  <c r="I100" i="5" s="1"/>
  <c r="J100" i="5" s="1"/>
  <c r="K100" i="5" s="1"/>
  <c r="L100" i="5" s="1"/>
  <c r="M100" i="5" s="1"/>
  <c r="N100" i="5" s="1"/>
  <c r="C101" i="5"/>
  <c r="D101" i="5" s="1"/>
  <c r="E101" i="5" s="1"/>
  <c r="F101" i="5" s="1"/>
  <c r="G101" i="5" s="1"/>
  <c r="H101" i="5" s="1"/>
  <c r="I101" i="5" s="1"/>
  <c r="J101" i="5" s="1"/>
  <c r="K101" i="5" s="1"/>
  <c r="L101" i="5" s="1"/>
  <c r="M101" i="5" s="1"/>
  <c r="N101" i="5" s="1"/>
  <c r="C102" i="5"/>
  <c r="D102" i="5" s="1"/>
  <c r="E102" i="5" s="1"/>
  <c r="F102" i="5" s="1"/>
  <c r="G102" i="5" s="1"/>
  <c r="H102" i="5" s="1"/>
  <c r="I102" i="5" s="1"/>
  <c r="J102" i="5" s="1"/>
  <c r="K102" i="5" s="1"/>
  <c r="L102" i="5" s="1"/>
  <c r="M102" i="5" s="1"/>
  <c r="N102" i="5" s="1"/>
  <c r="C103" i="5"/>
  <c r="D103" i="5" s="1"/>
  <c r="E103" i="5" s="1"/>
  <c r="F103" i="5" s="1"/>
  <c r="G103" i="5" s="1"/>
  <c r="H103" i="5" s="1"/>
  <c r="I103" i="5" s="1"/>
  <c r="J103" i="5" s="1"/>
  <c r="K103" i="5" s="1"/>
  <c r="L103" i="5" s="1"/>
  <c r="M103" i="5" s="1"/>
  <c r="N103" i="5" s="1"/>
  <c r="C104" i="5"/>
  <c r="D104" i="5" s="1"/>
  <c r="E104" i="5" s="1"/>
  <c r="F104" i="5" s="1"/>
  <c r="G104" i="5" s="1"/>
  <c r="H104" i="5" s="1"/>
  <c r="I104" i="5" s="1"/>
  <c r="J104" i="5" s="1"/>
  <c r="K104" i="5" s="1"/>
  <c r="L104" i="5" s="1"/>
  <c r="M104" i="5" s="1"/>
  <c r="N104" i="5" s="1"/>
  <c r="C105" i="5"/>
  <c r="D105" i="5" s="1"/>
  <c r="E105" i="5" s="1"/>
  <c r="F105" i="5" s="1"/>
  <c r="G105" i="5" s="1"/>
  <c r="H105" i="5" s="1"/>
  <c r="I105" i="5" s="1"/>
  <c r="J105" i="5" s="1"/>
  <c r="K105" i="5" s="1"/>
  <c r="L105" i="5" s="1"/>
  <c r="M105" i="5" s="1"/>
  <c r="N105" i="5" s="1"/>
  <c r="C106" i="5"/>
  <c r="D106" i="5" s="1"/>
  <c r="E106" i="5" s="1"/>
  <c r="F106" i="5" s="1"/>
  <c r="G106" i="5" s="1"/>
  <c r="H106" i="5" s="1"/>
  <c r="I106" i="5" s="1"/>
  <c r="J106" i="5" s="1"/>
  <c r="K106" i="5" s="1"/>
  <c r="L106" i="5" s="1"/>
  <c r="M106" i="5" s="1"/>
  <c r="N106" i="5" s="1"/>
  <c r="C107" i="5"/>
  <c r="D107" i="5" s="1"/>
  <c r="E107" i="5" s="1"/>
  <c r="F107" i="5" s="1"/>
  <c r="G107" i="5" s="1"/>
  <c r="H107" i="5" s="1"/>
  <c r="I107" i="5" s="1"/>
  <c r="J107" i="5" s="1"/>
  <c r="K107" i="5" s="1"/>
  <c r="L107" i="5" s="1"/>
  <c r="M107" i="5" s="1"/>
  <c r="N107" i="5" s="1"/>
  <c r="C108" i="5"/>
  <c r="D108" i="5" s="1"/>
  <c r="E108" i="5" s="1"/>
  <c r="F108" i="5" s="1"/>
  <c r="G108" i="5" s="1"/>
  <c r="H108" i="5" s="1"/>
  <c r="I108" i="5" s="1"/>
  <c r="J108" i="5" s="1"/>
  <c r="K108" i="5" s="1"/>
  <c r="L108" i="5" s="1"/>
  <c r="M108" i="5" s="1"/>
  <c r="N108" i="5" s="1"/>
  <c r="C109" i="5"/>
  <c r="D109" i="5" s="1"/>
  <c r="E109" i="5" s="1"/>
  <c r="F109" i="5" s="1"/>
  <c r="G109" i="5" s="1"/>
  <c r="H109" i="5" s="1"/>
  <c r="I109" i="5" s="1"/>
  <c r="J109" i="5" s="1"/>
  <c r="K109" i="5" s="1"/>
  <c r="L109" i="5" s="1"/>
  <c r="M109" i="5" s="1"/>
  <c r="N109" i="5" s="1"/>
  <c r="C110" i="5"/>
  <c r="D110" i="5" s="1"/>
  <c r="E110" i="5" s="1"/>
  <c r="F110" i="5" s="1"/>
  <c r="G110" i="5" s="1"/>
  <c r="H110" i="5" s="1"/>
  <c r="I110" i="5" s="1"/>
  <c r="J110" i="5" s="1"/>
  <c r="K110" i="5" s="1"/>
  <c r="L110" i="5" s="1"/>
  <c r="M110" i="5" s="1"/>
  <c r="N110" i="5" s="1"/>
  <c r="C111" i="5"/>
  <c r="D111" i="5" s="1"/>
  <c r="E111" i="5" s="1"/>
  <c r="F111" i="5" s="1"/>
  <c r="G111" i="5" s="1"/>
  <c r="H111" i="5" s="1"/>
  <c r="I111" i="5" s="1"/>
  <c r="J111" i="5" s="1"/>
  <c r="K111" i="5" s="1"/>
  <c r="L111" i="5" s="1"/>
  <c r="M111" i="5" s="1"/>
  <c r="N111" i="5" s="1"/>
  <c r="C112" i="5"/>
  <c r="D112" i="5" s="1"/>
  <c r="E112" i="5" s="1"/>
  <c r="F112" i="5" s="1"/>
  <c r="G112" i="5" s="1"/>
  <c r="H112" i="5" s="1"/>
  <c r="I112" i="5" s="1"/>
  <c r="J112" i="5" s="1"/>
  <c r="K112" i="5" s="1"/>
  <c r="L112" i="5" s="1"/>
  <c r="M112" i="5" s="1"/>
  <c r="N112" i="5" s="1"/>
  <c r="C113" i="5"/>
  <c r="D113" i="5" s="1"/>
  <c r="E113" i="5" s="1"/>
  <c r="F113" i="5" s="1"/>
  <c r="G113" i="5" s="1"/>
  <c r="H113" i="5" s="1"/>
  <c r="I113" i="5" s="1"/>
  <c r="J113" i="5" s="1"/>
  <c r="K113" i="5" s="1"/>
  <c r="L113" i="5" s="1"/>
  <c r="M113" i="5" s="1"/>
  <c r="N113" i="5" s="1"/>
  <c r="C114" i="5"/>
  <c r="D114" i="5" s="1"/>
  <c r="E114" i="5" s="1"/>
  <c r="F114" i="5" s="1"/>
  <c r="G114" i="5" s="1"/>
  <c r="H114" i="5" s="1"/>
  <c r="I114" i="5" s="1"/>
  <c r="J114" i="5" s="1"/>
  <c r="K114" i="5" s="1"/>
  <c r="L114" i="5" s="1"/>
  <c r="M114" i="5" s="1"/>
  <c r="N114" i="5" s="1"/>
  <c r="C115" i="5"/>
  <c r="D115" i="5" s="1"/>
  <c r="E115" i="5" s="1"/>
  <c r="F115" i="5" s="1"/>
  <c r="G115" i="5" s="1"/>
  <c r="H115" i="5" s="1"/>
  <c r="I115" i="5" s="1"/>
  <c r="J115" i="5" s="1"/>
  <c r="K115" i="5" s="1"/>
  <c r="L115" i="5" s="1"/>
  <c r="M115" i="5" s="1"/>
  <c r="N115" i="5" s="1"/>
  <c r="C116" i="5"/>
  <c r="D116" i="5" s="1"/>
  <c r="E116" i="5" s="1"/>
  <c r="F116" i="5" s="1"/>
  <c r="G116" i="5" s="1"/>
  <c r="H116" i="5" s="1"/>
  <c r="I116" i="5" s="1"/>
  <c r="J116" i="5" s="1"/>
  <c r="K116" i="5" s="1"/>
  <c r="L116" i="5" s="1"/>
  <c r="M116" i="5" s="1"/>
  <c r="N116" i="5" s="1"/>
  <c r="C117" i="5"/>
  <c r="D117" i="5" s="1"/>
  <c r="E117" i="5" s="1"/>
  <c r="F117" i="5" s="1"/>
  <c r="G117" i="5" s="1"/>
  <c r="H117" i="5" s="1"/>
  <c r="I117" i="5" s="1"/>
  <c r="J117" i="5" s="1"/>
  <c r="K117" i="5" s="1"/>
  <c r="L117" i="5" s="1"/>
  <c r="M117" i="5" s="1"/>
  <c r="N117" i="5" s="1"/>
  <c r="C118" i="5"/>
  <c r="D118" i="5" s="1"/>
  <c r="E118" i="5" s="1"/>
  <c r="F118" i="5" s="1"/>
  <c r="G118" i="5" s="1"/>
  <c r="H118" i="5" s="1"/>
  <c r="I118" i="5" s="1"/>
  <c r="J118" i="5" s="1"/>
  <c r="K118" i="5" s="1"/>
  <c r="L118" i="5" s="1"/>
  <c r="M118" i="5" s="1"/>
  <c r="N118" i="5" s="1"/>
  <c r="C119" i="5"/>
  <c r="D119" i="5" s="1"/>
  <c r="E119" i="5" s="1"/>
  <c r="F119" i="5" s="1"/>
  <c r="G119" i="5" s="1"/>
  <c r="H119" i="5" s="1"/>
  <c r="I119" i="5" s="1"/>
  <c r="J119" i="5" s="1"/>
  <c r="K119" i="5" s="1"/>
  <c r="L119" i="5" s="1"/>
  <c r="M119" i="5" s="1"/>
  <c r="N119" i="5" s="1"/>
  <c r="C120" i="5"/>
  <c r="D120" i="5" s="1"/>
  <c r="E120" i="5" s="1"/>
  <c r="F120" i="5" s="1"/>
  <c r="G120" i="5" s="1"/>
  <c r="H120" i="5" s="1"/>
  <c r="I120" i="5" s="1"/>
  <c r="J120" i="5" s="1"/>
  <c r="K120" i="5" s="1"/>
  <c r="L120" i="5" s="1"/>
  <c r="M120" i="5" s="1"/>
  <c r="N120" i="5" s="1"/>
  <c r="C121" i="5"/>
  <c r="D121" i="5" s="1"/>
  <c r="E121" i="5" s="1"/>
  <c r="F121" i="5" s="1"/>
  <c r="G121" i="5" s="1"/>
  <c r="H121" i="5" s="1"/>
  <c r="I121" i="5" s="1"/>
  <c r="J121" i="5" s="1"/>
  <c r="K121" i="5" s="1"/>
  <c r="L121" i="5" s="1"/>
  <c r="M121" i="5" s="1"/>
  <c r="N121" i="5" s="1"/>
  <c r="C122" i="5"/>
  <c r="D122" i="5" s="1"/>
  <c r="E122" i="5" s="1"/>
  <c r="F122" i="5" s="1"/>
  <c r="G122" i="5" s="1"/>
  <c r="H122" i="5" s="1"/>
  <c r="I122" i="5" s="1"/>
  <c r="J122" i="5" s="1"/>
  <c r="K122" i="5" s="1"/>
  <c r="L122" i="5" s="1"/>
  <c r="M122" i="5" s="1"/>
  <c r="N122" i="5" s="1"/>
  <c r="C123" i="5"/>
  <c r="D123" i="5" s="1"/>
  <c r="E123" i="5" s="1"/>
  <c r="F123" i="5" s="1"/>
  <c r="G123" i="5" s="1"/>
  <c r="H123" i="5" s="1"/>
  <c r="I123" i="5" s="1"/>
  <c r="J123" i="5" s="1"/>
  <c r="K123" i="5" s="1"/>
  <c r="L123" i="5" s="1"/>
  <c r="M123" i="5" s="1"/>
  <c r="N123" i="5" s="1"/>
  <c r="C124" i="5"/>
  <c r="D124" i="5" s="1"/>
  <c r="E124" i="5" s="1"/>
  <c r="F124" i="5" s="1"/>
  <c r="G124" i="5" s="1"/>
  <c r="H124" i="5" s="1"/>
  <c r="I124" i="5" s="1"/>
  <c r="J124" i="5" s="1"/>
  <c r="K124" i="5" s="1"/>
  <c r="L124" i="5" s="1"/>
  <c r="M124" i="5" s="1"/>
  <c r="N124" i="5" s="1"/>
  <c r="C125" i="5"/>
  <c r="D125" i="5" s="1"/>
  <c r="E125" i="5" s="1"/>
  <c r="F125" i="5" s="1"/>
  <c r="G125" i="5" s="1"/>
  <c r="H125" i="5" s="1"/>
  <c r="I125" i="5" s="1"/>
  <c r="J125" i="5" s="1"/>
  <c r="K125" i="5" s="1"/>
  <c r="L125" i="5" s="1"/>
  <c r="M125" i="5" s="1"/>
  <c r="N125" i="5" s="1"/>
  <c r="C126" i="5"/>
  <c r="D126" i="5" s="1"/>
  <c r="E126" i="5" s="1"/>
  <c r="F126" i="5" s="1"/>
  <c r="G126" i="5" s="1"/>
  <c r="H126" i="5" s="1"/>
  <c r="I126" i="5" s="1"/>
  <c r="J126" i="5" s="1"/>
  <c r="K126" i="5" s="1"/>
  <c r="L126" i="5" s="1"/>
  <c r="M126" i="5" s="1"/>
  <c r="N126" i="5" s="1"/>
  <c r="C127" i="5"/>
  <c r="D127" i="5" s="1"/>
  <c r="E127" i="5" s="1"/>
  <c r="F127" i="5" s="1"/>
  <c r="G127" i="5" s="1"/>
  <c r="H127" i="5" s="1"/>
  <c r="I127" i="5" s="1"/>
  <c r="J127" i="5" s="1"/>
  <c r="K127" i="5" s="1"/>
  <c r="L127" i="5" s="1"/>
  <c r="M127" i="5" s="1"/>
  <c r="N127" i="5" s="1"/>
  <c r="C128" i="5"/>
  <c r="D128" i="5" s="1"/>
  <c r="E128" i="5" s="1"/>
  <c r="F128" i="5" s="1"/>
  <c r="G128" i="5" s="1"/>
  <c r="H128" i="5" s="1"/>
  <c r="I128" i="5" s="1"/>
  <c r="J128" i="5" s="1"/>
  <c r="K128" i="5" s="1"/>
  <c r="L128" i="5" s="1"/>
  <c r="M128" i="5" s="1"/>
  <c r="N128" i="5" s="1"/>
  <c r="C129" i="5"/>
  <c r="D129" i="5" s="1"/>
  <c r="E129" i="5" s="1"/>
  <c r="F129" i="5" s="1"/>
  <c r="G129" i="5" s="1"/>
  <c r="H129" i="5" s="1"/>
  <c r="I129" i="5" s="1"/>
  <c r="J129" i="5" s="1"/>
  <c r="K129" i="5" s="1"/>
  <c r="L129" i="5" s="1"/>
  <c r="M129" i="5" s="1"/>
  <c r="N129" i="5" s="1"/>
  <c r="C130" i="5"/>
  <c r="D130" i="5" s="1"/>
  <c r="E130" i="5" s="1"/>
  <c r="F130" i="5" s="1"/>
  <c r="G130" i="5" s="1"/>
  <c r="H130" i="5" s="1"/>
  <c r="I130" i="5" s="1"/>
  <c r="J130" i="5" s="1"/>
  <c r="K130" i="5" s="1"/>
  <c r="L130" i="5" s="1"/>
  <c r="M130" i="5" s="1"/>
  <c r="N130" i="5" s="1"/>
  <c r="C131" i="5"/>
  <c r="D131" i="5" s="1"/>
  <c r="E131" i="5" s="1"/>
  <c r="F131" i="5" s="1"/>
  <c r="G131" i="5" s="1"/>
  <c r="H131" i="5" s="1"/>
  <c r="I131" i="5" s="1"/>
  <c r="J131" i="5" s="1"/>
  <c r="K131" i="5" s="1"/>
  <c r="L131" i="5" s="1"/>
  <c r="M131" i="5" s="1"/>
  <c r="N131" i="5" s="1"/>
  <c r="C132" i="5"/>
  <c r="D132" i="5" s="1"/>
  <c r="E132" i="5" s="1"/>
  <c r="F132" i="5" s="1"/>
  <c r="G132" i="5" s="1"/>
  <c r="H132" i="5" s="1"/>
  <c r="I132" i="5" s="1"/>
  <c r="J132" i="5" s="1"/>
  <c r="K132" i="5" s="1"/>
  <c r="L132" i="5" s="1"/>
  <c r="M132" i="5" s="1"/>
  <c r="N132" i="5" s="1"/>
  <c r="C133" i="5"/>
  <c r="D133" i="5" s="1"/>
  <c r="E133" i="5" s="1"/>
  <c r="F133" i="5" s="1"/>
  <c r="G133" i="5" s="1"/>
  <c r="H133" i="5" s="1"/>
  <c r="I133" i="5" s="1"/>
  <c r="J133" i="5" s="1"/>
  <c r="K133" i="5" s="1"/>
  <c r="L133" i="5" s="1"/>
  <c r="M133" i="5" s="1"/>
  <c r="N133" i="5" s="1"/>
  <c r="C134" i="5"/>
  <c r="D134" i="5" s="1"/>
  <c r="E134" i="5" s="1"/>
  <c r="F134" i="5" s="1"/>
  <c r="G134" i="5" s="1"/>
  <c r="H134" i="5" s="1"/>
  <c r="I134" i="5" s="1"/>
  <c r="J134" i="5" s="1"/>
  <c r="K134" i="5" s="1"/>
  <c r="L134" i="5" s="1"/>
  <c r="M134" i="5" s="1"/>
  <c r="N134" i="5" s="1"/>
  <c r="C135" i="5"/>
  <c r="D135" i="5" s="1"/>
  <c r="E135" i="5" s="1"/>
  <c r="F135" i="5" s="1"/>
  <c r="G135" i="5" s="1"/>
  <c r="H135" i="5" s="1"/>
  <c r="I135" i="5" s="1"/>
  <c r="J135" i="5" s="1"/>
  <c r="K135" i="5" s="1"/>
  <c r="L135" i="5" s="1"/>
  <c r="M135" i="5" s="1"/>
  <c r="N135" i="5" s="1"/>
  <c r="C136" i="5"/>
  <c r="D136" i="5" s="1"/>
  <c r="E136" i="5" s="1"/>
  <c r="F136" i="5" s="1"/>
  <c r="G136" i="5" s="1"/>
  <c r="H136" i="5" s="1"/>
  <c r="I136" i="5" s="1"/>
  <c r="J136" i="5" s="1"/>
  <c r="K136" i="5" s="1"/>
  <c r="L136" i="5" s="1"/>
  <c r="M136" i="5" s="1"/>
  <c r="N136" i="5" s="1"/>
  <c r="C137" i="5"/>
  <c r="D137" i="5" s="1"/>
  <c r="E137" i="5" s="1"/>
  <c r="F137" i="5" s="1"/>
  <c r="G137" i="5" s="1"/>
  <c r="H137" i="5" s="1"/>
  <c r="I137" i="5" s="1"/>
  <c r="J137" i="5" s="1"/>
  <c r="K137" i="5" s="1"/>
  <c r="L137" i="5" s="1"/>
  <c r="M137" i="5" s="1"/>
  <c r="N137" i="5" s="1"/>
  <c r="C138" i="5"/>
  <c r="D138" i="5" s="1"/>
  <c r="E138" i="5" s="1"/>
  <c r="F138" i="5" s="1"/>
  <c r="G138" i="5" s="1"/>
  <c r="H138" i="5" s="1"/>
  <c r="I138" i="5" s="1"/>
  <c r="J138" i="5" s="1"/>
  <c r="K138" i="5" s="1"/>
  <c r="L138" i="5" s="1"/>
  <c r="M138" i="5" s="1"/>
  <c r="N138" i="5" s="1"/>
  <c r="C139" i="5"/>
  <c r="D139" i="5" s="1"/>
  <c r="E139" i="5" s="1"/>
  <c r="F139" i="5" s="1"/>
  <c r="G139" i="5" s="1"/>
  <c r="H139" i="5" s="1"/>
  <c r="I139" i="5" s="1"/>
  <c r="J139" i="5" s="1"/>
  <c r="K139" i="5" s="1"/>
  <c r="L139" i="5" s="1"/>
  <c r="M139" i="5" s="1"/>
  <c r="N139" i="5" s="1"/>
  <c r="C140" i="5"/>
  <c r="D140" i="5" s="1"/>
  <c r="E140" i="5" s="1"/>
  <c r="F140" i="5" s="1"/>
  <c r="G140" i="5" s="1"/>
  <c r="H140" i="5" s="1"/>
  <c r="I140" i="5" s="1"/>
  <c r="J140" i="5" s="1"/>
  <c r="K140" i="5" s="1"/>
  <c r="L140" i="5" s="1"/>
  <c r="M140" i="5" s="1"/>
  <c r="N140" i="5" s="1"/>
  <c r="C141" i="5"/>
  <c r="D141" i="5" s="1"/>
  <c r="E141" i="5" s="1"/>
  <c r="F141" i="5" s="1"/>
  <c r="G141" i="5" s="1"/>
  <c r="H141" i="5" s="1"/>
  <c r="I141" i="5" s="1"/>
  <c r="J141" i="5" s="1"/>
  <c r="K141" i="5" s="1"/>
  <c r="L141" i="5" s="1"/>
  <c r="M141" i="5" s="1"/>
  <c r="N141" i="5" s="1"/>
  <c r="C142" i="5"/>
  <c r="D142" i="5" s="1"/>
  <c r="E142" i="5" s="1"/>
  <c r="F142" i="5" s="1"/>
  <c r="G142" i="5" s="1"/>
  <c r="H142" i="5" s="1"/>
  <c r="I142" i="5" s="1"/>
  <c r="J142" i="5" s="1"/>
  <c r="K142" i="5" s="1"/>
  <c r="L142" i="5" s="1"/>
  <c r="M142" i="5" s="1"/>
  <c r="N142" i="5" s="1"/>
  <c r="C143" i="5"/>
  <c r="D143" i="5" s="1"/>
  <c r="E143" i="5" s="1"/>
  <c r="F143" i="5" s="1"/>
  <c r="G143" i="5" s="1"/>
  <c r="H143" i="5" s="1"/>
  <c r="I143" i="5" s="1"/>
  <c r="J143" i="5" s="1"/>
  <c r="K143" i="5" s="1"/>
  <c r="L143" i="5" s="1"/>
  <c r="M143" i="5" s="1"/>
  <c r="N143" i="5" s="1"/>
  <c r="C144" i="5"/>
  <c r="D144" i="5" s="1"/>
  <c r="E144" i="5" s="1"/>
  <c r="F144" i="5" s="1"/>
  <c r="G144" i="5" s="1"/>
  <c r="H144" i="5" s="1"/>
  <c r="I144" i="5" s="1"/>
  <c r="J144" i="5" s="1"/>
  <c r="K144" i="5" s="1"/>
  <c r="L144" i="5" s="1"/>
  <c r="M144" i="5" s="1"/>
  <c r="N144" i="5" s="1"/>
  <c r="C145" i="5"/>
  <c r="D145" i="5" s="1"/>
  <c r="E145" i="5" s="1"/>
  <c r="F145" i="5" s="1"/>
  <c r="G145" i="5" s="1"/>
  <c r="H145" i="5" s="1"/>
  <c r="I145" i="5" s="1"/>
  <c r="J145" i="5" s="1"/>
  <c r="K145" i="5" s="1"/>
  <c r="L145" i="5" s="1"/>
  <c r="M145" i="5" s="1"/>
  <c r="N145" i="5" s="1"/>
  <c r="C146" i="5"/>
  <c r="D146" i="5" s="1"/>
  <c r="E146" i="5" s="1"/>
  <c r="F146" i="5" s="1"/>
  <c r="G146" i="5" s="1"/>
  <c r="H146" i="5" s="1"/>
  <c r="I146" i="5" s="1"/>
  <c r="J146" i="5" s="1"/>
  <c r="K146" i="5" s="1"/>
  <c r="L146" i="5" s="1"/>
  <c r="M146" i="5" s="1"/>
  <c r="N146" i="5" s="1"/>
  <c r="C147" i="5"/>
  <c r="D147" i="5" s="1"/>
  <c r="E147" i="5" s="1"/>
  <c r="F147" i="5" s="1"/>
  <c r="G147" i="5" s="1"/>
  <c r="H147" i="5" s="1"/>
  <c r="I147" i="5" s="1"/>
  <c r="J147" i="5" s="1"/>
  <c r="K147" i="5" s="1"/>
  <c r="L147" i="5" s="1"/>
  <c r="M147" i="5" s="1"/>
  <c r="N147" i="5" s="1"/>
  <c r="C148" i="5"/>
  <c r="D148" i="5" s="1"/>
  <c r="E148" i="5" s="1"/>
  <c r="F148" i="5" s="1"/>
  <c r="G148" i="5" s="1"/>
  <c r="H148" i="5" s="1"/>
  <c r="I148" i="5" s="1"/>
  <c r="J148" i="5" s="1"/>
  <c r="K148" i="5" s="1"/>
  <c r="L148" i="5" s="1"/>
  <c r="M148" i="5" s="1"/>
  <c r="N148" i="5" s="1"/>
  <c r="C149" i="5"/>
  <c r="D149" i="5" s="1"/>
  <c r="E149" i="5" s="1"/>
  <c r="F149" i="5" s="1"/>
  <c r="G149" i="5" s="1"/>
  <c r="H149" i="5" s="1"/>
  <c r="I149" i="5" s="1"/>
  <c r="J149" i="5" s="1"/>
  <c r="K149" i="5" s="1"/>
  <c r="L149" i="5" s="1"/>
  <c r="M149" i="5" s="1"/>
  <c r="N149" i="5" s="1"/>
  <c r="C150" i="5"/>
  <c r="D150" i="5" s="1"/>
  <c r="E150" i="5" s="1"/>
  <c r="F150" i="5" s="1"/>
  <c r="G150" i="5" s="1"/>
  <c r="H150" i="5" s="1"/>
  <c r="I150" i="5" s="1"/>
  <c r="J150" i="5" s="1"/>
  <c r="K150" i="5" s="1"/>
  <c r="L150" i="5" s="1"/>
  <c r="M150" i="5" s="1"/>
  <c r="N150" i="5" s="1"/>
  <c r="C151" i="5"/>
  <c r="D151" i="5" s="1"/>
  <c r="E151" i="5" s="1"/>
  <c r="F151" i="5" s="1"/>
  <c r="G151" i="5" s="1"/>
  <c r="H151" i="5" s="1"/>
  <c r="I151" i="5" s="1"/>
  <c r="J151" i="5" s="1"/>
  <c r="K151" i="5" s="1"/>
  <c r="L151" i="5" s="1"/>
  <c r="M151" i="5" s="1"/>
  <c r="N151" i="5" s="1"/>
  <c r="C152" i="5"/>
  <c r="D152" i="5" s="1"/>
  <c r="E152" i="5" s="1"/>
  <c r="F152" i="5" s="1"/>
  <c r="G152" i="5" s="1"/>
  <c r="H152" i="5" s="1"/>
  <c r="I152" i="5" s="1"/>
  <c r="J152" i="5" s="1"/>
  <c r="K152" i="5" s="1"/>
  <c r="L152" i="5" s="1"/>
  <c r="M152" i="5" s="1"/>
  <c r="N152" i="5" s="1"/>
  <c r="C153" i="5"/>
  <c r="D153" i="5" s="1"/>
  <c r="E153" i="5" s="1"/>
  <c r="F153" i="5" s="1"/>
  <c r="G153" i="5" s="1"/>
  <c r="H153" i="5" s="1"/>
  <c r="I153" i="5" s="1"/>
  <c r="J153" i="5" s="1"/>
  <c r="K153" i="5" s="1"/>
  <c r="L153" i="5" s="1"/>
  <c r="M153" i="5" s="1"/>
  <c r="N153" i="5" s="1"/>
  <c r="C154" i="5"/>
  <c r="D154" i="5" s="1"/>
  <c r="E154" i="5" s="1"/>
  <c r="F154" i="5" s="1"/>
  <c r="G154" i="5" s="1"/>
  <c r="H154" i="5" s="1"/>
  <c r="I154" i="5" s="1"/>
  <c r="J154" i="5" s="1"/>
  <c r="K154" i="5" s="1"/>
  <c r="L154" i="5" s="1"/>
  <c r="M154" i="5" s="1"/>
  <c r="N154" i="5" s="1"/>
  <c r="C155" i="5"/>
  <c r="D155" i="5" s="1"/>
  <c r="E155" i="5" s="1"/>
  <c r="F155" i="5" s="1"/>
  <c r="G155" i="5" s="1"/>
  <c r="H155" i="5" s="1"/>
  <c r="I155" i="5" s="1"/>
  <c r="J155" i="5" s="1"/>
  <c r="K155" i="5" s="1"/>
  <c r="L155" i="5" s="1"/>
  <c r="M155" i="5" s="1"/>
  <c r="N155" i="5" s="1"/>
  <c r="C13" i="5"/>
  <c r="D54" i="4"/>
  <c r="E54" i="4"/>
  <c r="F54" i="4" s="1"/>
  <c r="G54" i="4" s="1"/>
  <c r="H54" i="4" s="1"/>
  <c r="I54" i="4" s="1"/>
  <c r="J54" i="4" s="1"/>
  <c r="K54" i="4" s="1"/>
  <c r="L54" i="4" s="1"/>
  <c r="M54" i="4" s="1"/>
  <c r="N54" i="4" s="1"/>
  <c r="D55" i="4"/>
  <c r="E55" i="4" s="1"/>
  <c r="F55" i="4" s="1"/>
  <c r="G55" i="4" s="1"/>
  <c r="H55" i="4" s="1"/>
  <c r="I55" i="4" s="1"/>
  <c r="J55" i="4" s="1"/>
  <c r="K55" i="4" s="1"/>
  <c r="L55" i="4" s="1"/>
  <c r="M55" i="4" s="1"/>
  <c r="N55" i="4" s="1"/>
  <c r="D56" i="4"/>
  <c r="E56" i="4"/>
  <c r="F56" i="4" s="1"/>
  <c r="G56" i="4" s="1"/>
  <c r="H56" i="4" s="1"/>
  <c r="I56" i="4" s="1"/>
  <c r="J56" i="4" s="1"/>
  <c r="K56" i="4" s="1"/>
  <c r="L56" i="4" s="1"/>
  <c r="M56" i="4" s="1"/>
  <c r="N56" i="4" s="1"/>
  <c r="D57" i="4"/>
  <c r="E57" i="4" s="1"/>
  <c r="F57" i="4" s="1"/>
  <c r="G57" i="4" s="1"/>
  <c r="H57" i="4" s="1"/>
  <c r="I57" i="4" s="1"/>
  <c r="J57" i="4" s="1"/>
  <c r="K57" i="4" s="1"/>
  <c r="L57" i="4" s="1"/>
  <c r="M57" i="4" s="1"/>
  <c r="N57" i="4" s="1"/>
  <c r="D58" i="4"/>
  <c r="E58" i="4"/>
  <c r="F58" i="4" s="1"/>
  <c r="G58" i="4" s="1"/>
  <c r="H58" i="4" s="1"/>
  <c r="I58" i="4" s="1"/>
  <c r="J58" i="4" s="1"/>
  <c r="K58" i="4" s="1"/>
  <c r="L58" i="4" s="1"/>
  <c r="M58" i="4" s="1"/>
  <c r="N58" i="4" s="1"/>
  <c r="D59" i="4"/>
  <c r="E59" i="4" s="1"/>
  <c r="F59" i="4" s="1"/>
  <c r="G59" i="4" s="1"/>
  <c r="H59" i="4" s="1"/>
  <c r="I59" i="4" s="1"/>
  <c r="J59" i="4" s="1"/>
  <c r="K59" i="4" s="1"/>
  <c r="L59" i="4" s="1"/>
  <c r="M59" i="4" s="1"/>
  <c r="N59" i="4" s="1"/>
  <c r="D60" i="4"/>
  <c r="E60" i="4"/>
  <c r="F60" i="4" s="1"/>
  <c r="G60" i="4" s="1"/>
  <c r="H60" i="4" s="1"/>
  <c r="I60" i="4" s="1"/>
  <c r="J60" i="4" s="1"/>
  <c r="K60" i="4" s="1"/>
  <c r="L60" i="4" s="1"/>
  <c r="M60" i="4" s="1"/>
  <c r="N60" i="4" s="1"/>
  <c r="D61" i="4"/>
  <c r="E61" i="4" s="1"/>
  <c r="F61" i="4" s="1"/>
  <c r="G61" i="4" s="1"/>
  <c r="H61" i="4" s="1"/>
  <c r="I61" i="4" s="1"/>
  <c r="J61" i="4" s="1"/>
  <c r="K61" i="4" s="1"/>
  <c r="L61" i="4" s="1"/>
  <c r="M61" i="4" s="1"/>
  <c r="N61" i="4" s="1"/>
  <c r="D62" i="4"/>
  <c r="E62" i="4"/>
  <c r="F62" i="4" s="1"/>
  <c r="G62" i="4" s="1"/>
  <c r="H62" i="4" s="1"/>
  <c r="I62" i="4" s="1"/>
  <c r="J62" i="4" s="1"/>
  <c r="K62" i="4" s="1"/>
  <c r="L62" i="4" s="1"/>
  <c r="M62" i="4" s="1"/>
  <c r="N62" i="4" s="1"/>
  <c r="D63" i="4"/>
  <c r="E63" i="4" s="1"/>
  <c r="F63" i="4" s="1"/>
  <c r="G63" i="4" s="1"/>
  <c r="H63" i="4" s="1"/>
  <c r="I63" i="4" s="1"/>
  <c r="J63" i="4" s="1"/>
  <c r="K63" i="4" s="1"/>
  <c r="L63" i="4" s="1"/>
  <c r="M63" i="4" s="1"/>
  <c r="N63" i="4" s="1"/>
  <c r="C11" i="4"/>
  <c r="D11" i="4" s="1"/>
  <c r="E11" i="4" s="1"/>
  <c r="F11" i="4" s="1"/>
  <c r="G11" i="4" s="1"/>
  <c r="H11" i="4" s="1"/>
  <c r="I11" i="4" s="1"/>
  <c r="J11" i="4" s="1"/>
  <c r="K11" i="4" s="1"/>
  <c r="L11" i="4" s="1"/>
  <c r="M11" i="4" s="1"/>
  <c r="N11" i="4" s="1"/>
  <c r="C12" i="4"/>
  <c r="D12" i="4" s="1"/>
  <c r="E12" i="4" s="1"/>
  <c r="F12" i="4" s="1"/>
  <c r="G12" i="4" s="1"/>
  <c r="H12" i="4" s="1"/>
  <c r="I12" i="4" s="1"/>
  <c r="J12" i="4" s="1"/>
  <c r="K12" i="4" s="1"/>
  <c r="L12" i="4" s="1"/>
  <c r="M12" i="4" s="1"/>
  <c r="N12" i="4" s="1"/>
  <c r="C14" i="4"/>
  <c r="D14" i="4" s="1"/>
  <c r="E14" i="4" s="1"/>
  <c r="F14" i="4" s="1"/>
  <c r="G14" i="4" s="1"/>
  <c r="H14" i="4" s="1"/>
  <c r="I14" i="4" s="1"/>
  <c r="J14" i="4" s="1"/>
  <c r="K14" i="4" s="1"/>
  <c r="L14" i="4" s="1"/>
  <c r="M14" i="4" s="1"/>
  <c r="N14" i="4" s="1"/>
  <c r="C15" i="4"/>
  <c r="D15" i="4" s="1"/>
  <c r="E15" i="4" s="1"/>
  <c r="F15" i="4" s="1"/>
  <c r="G15" i="4" s="1"/>
  <c r="H15" i="4" s="1"/>
  <c r="I15" i="4" s="1"/>
  <c r="J15" i="4" s="1"/>
  <c r="K15" i="4" s="1"/>
  <c r="L15" i="4" s="1"/>
  <c r="M15" i="4" s="1"/>
  <c r="N15" i="4" s="1"/>
  <c r="C16" i="4"/>
  <c r="D16" i="4" s="1"/>
  <c r="E16" i="4" s="1"/>
  <c r="F16" i="4" s="1"/>
  <c r="G16" i="4" s="1"/>
  <c r="H16" i="4" s="1"/>
  <c r="I16" i="4" s="1"/>
  <c r="J16" i="4" s="1"/>
  <c r="K16" i="4" s="1"/>
  <c r="L16" i="4" s="1"/>
  <c r="M16" i="4" s="1"/>
  <c r="N16" i="4" s="1"/>
  <c r="C17" i="4"/>
  <c r="D17" i="4" s="1"/>
  <c r="E17" i="4" s="1"/>
  <c r="F17" i="4" s="1"/>
  <c r="G17" i="4" s="1"/>
  <c r="H17" i="4" s="1"/>
  <c r="I17" i="4" s="1"/>
  <c r="J17" i="4" s="1"/>
  <c r="K17" i="4" s="1"/>
  <c r="L17" i="4" s="1"/>
  <c r="M17" i="4" s="1"/>
  <c r="N17" i="4" s="1"/>
  <c r="C18" i="4"/>
  <c r="D18" i="4" s="1"/>
  <c r="E18" i="4" s="1"/>
  <c r="F18" i="4" s="1"/>
  <c r="G18" i="4" s="1"/>
  <c r="H18" i="4" s="1"/>
  <c r="I18" i="4" s="1"/>
  <c r="J18" i="4" s="1"/>
  <c r="K18" i="4" s="1"/>
  <c r="L18" i="4" s="1"/>
  <c r="M18" i="4" s="1"/>
  <c r="N18" i="4" s="1"/>
  <c r="C19" i="4"/>
  <c r="D19" i="4" s="1"/>
  <c r="E19" i="4" s="1"/>
  <c r="F19" i="4" s="1"/>
  <c r="G19" i="4" s="1"/>
  <c r="H19" i="4" s="1"/>
  <c r="I19" i="4" s="1"/>
  <c r="J19" i="4" s="1"/>
  <c r="K19" i="4" s="1"/>
  <c r="L19" i="4" s="1"/>
  <c r="M19" i="4" s="1"/>
  <c r="N19" i="4" s="1"/>
  <c r="C20" i="4"/>
  <c r="D20" i="4" s="1"/>
  <c r="E20" i="4" s="1"/>
  <c r="F20" i="4" s="1"/>
  <c r="G20" i="4" s="1"/>
  <c r="H20" i="4" s="1"/>
  <c r="I20" i="4" s="1"/>
  <c r="J20" i="4" s="1"/>
  <c r="K20" i="4" s="1"/>
  <c r="L20" i="4" s="1"/>
  <c r="M20" i="4" s="1"/>
  <c r="N20" i="4" s="1"/>
  <c r="C21" i="4"/>
  <c r="D21" i="4" s="1"/>
  <c r="E21" i="4" s="1"/>
  <c r="F21" i="4" s="1"/>
  <c r="G21" i="4" s="1"/>
  <c r="H21" i="4" s="1"/>
  <c r="I21" i="4" s="1"/>
  <c r="J21" i="4" s="1"/>
  <c r="K21" i="4" s="1"/>
  <c r="L21" i="4" s="1"/>
  <c r="M21" i="4" s="1"/>
  <c r="N21" i="4" s="1"/>
  <c r="C22" i="4"/>
  <c r="D22" i="4" s="1"/>
  <c r="E22" i="4" s="1"/>
  <c r="F22" i="4" s="1"/>
  <c r="G22" i="4" s="1"/>
  <c r="H22" i="4" s="1"/>
  <c r="I22" i="4" s="1"/>
  <c r="J22" i="4" s="1"/>
  <c r="K22" i="4" s="1"/>
  <c r="L22" i="4" s="1"/>
  <c r="M22" i="4" s="1"/>
  <c r="N22" i="4" s="1"/>
  <c r="C23" i="4"/>
  <c r="D23" i="4" s="1"/>
  <c r="E23" i="4" s="1"/>
  <c r="F23" i="4" s="1"/>
  <c r="G23" i="4" s="1"/>
  <c r="H23" i="4" s="1"/>
  <c r="I23" i="4" s="1"/>
  <c r="J23" i="4" s="1"/>
  <c r="K23" i="4" s="1"/>
  <c r="L23" i="4" s="1"/>
  <c r="M23" i="4" s="1"/>
  <c r="N23" i="4" s="1"/>
  <c r="C24" i="4"/>
  <c r="D24" i="4" s="1"/>
  <c r="E24" i="4" s="1"/>
  <c r="F24" i="4" s="1"/>
  <c r="G24" i="4" s="1"/>
  <c r="H24" i="4" s="1"/>
  <c r="I24" i="4" s="1"/>
  <c r="J24" i="4" s="1"/>
  <c r="K24" i="4" s="1"/>
  <c r="L24" i="4" s="1"/>
  <c r="M24" i="4" s="1"/>
  <c r="N24" i="4" s="1"/>
  <c r="C25" i="4"/>
  <c r="D25" i="4" s="1"/>
  <c r="E25" i="4" s="1"/>
  <c r="F25" i="4" s="1"/>
  <c r="G25" i="4" s="1"/>
  <c r="H25" i="4" s="1"/>
  <c r="I25" i="4" s="1"/>
  <c r="J25" i="4" s="1"/>
  <c r="K25" i="4" s="1"/>
  <c r="L25" i="4" s="1"/>
  <c r="M25" i="4" s="1"/>
  <c r="N25" i="4" s="1"/>
  <c r="C26" i="4"/>
  <c r="D26" i="4" s="1"/>
  <c r="E26" i="4" s="1"/>
  <c r="F26" i="4" s="1"/>
  <c r="G26" i="4" s="1"/>
  <c r="H26" i="4" s="1"/>
  <c r="I26" i="4" s="1"/>
  <c r="J26" i="4" s="1"/>
  <c r="K26" i="4" s="1"/>
  <c r="L26" i="4" s="1"/>
  <c r="M26" i="4" s="1"/>
  <c r="N26" i="4" s="1"/>
  <c r="C27" i="4"/>
  <c r="D27" i="4" s="1"/>
  <c r="E27" i="4" s="1"/>
  <c r="F27" i="4" s="1"/>
  <c r="G27" i="4" s="1"/>
  <c r="H27" i="4" s="1"/>
  <c r="I27" i="4" s="1"/>
  <c r="J27" i="4" s="1"/>
  <c r="K27" i="4" s="1"/>
  <c r="L27" i="4" s="1"/>
  <c r="M27" i="4" s="1"/>
  <c r="N27" i="4" s="1"/>
  <c r="C28" i="4"/>
  <c r="D28" i="4" s="1"/>
  <c r="E28" i="4" s="1"/>
  <c r="F28" i="4" s="1"/>
  <c r="G28" i="4" s="1"/>
  <c r="H28" i="4" s="1"/>
  <c r="I28" i="4" s="1"/>
  <c r="J28" i="4" s="1"/>
  <c r="K28" i="4" s="1"/>
  <c r="L28" i="4" s="1"/>
  <c r="M28" i="4" s="1"/>
  <c r="N28" i="4" s="1"/>
  <c r="C29" i="4"/>
  <c r="D29" i="4" s="1"/>
  <c r="E29" i="4" s="1"/>
  <c r="F29" i="4" s="1"/>
  <c r="G29" i="4" s="1"/>
  <c r="H29" i="4" s="1"/>
  <c r="I29" i="4" s="1"/>
  <c r="J29" i="4" s="1"/>
  <c r="K29" i="4" s="1"/>
  <c r="L29" i="4" s="1"/>
  <c r="M29" i="4" s="1"/>
  <c r="N29" i="4" s="1"/>
  <c r="C30" i="4"/>
  <c r="D30" i="4" s="1"/>
  <c r="E30" i="4" s="1"/>
  <c r="F30" i="4" s="1"/>
  <c r="G30" i="4" s="1"/>
  <c r="H30" i="4" s="1"/>
  <c r="I30" i="4" s="1"/>
  <c r="J30" i="4" s="1"/>
  <c r="K30" i="4" s="1"/>
  <c r="L30" i="4" s="1"/>
  <c r="M30" i="4" s="1"/>
  <c r="N30" i="4" s="1"/>
  <c r="C31" i="4"/>
  <c r="D31" i="4" s="1"/>
  <c r="E31" i="4" s="1"/>
  <c r="F31" i="4" s="1"/>
  <c r="G31" i="4" s="1"/>
  <c r="H31" i="4" s="1"/>
  <c r="I31" i="4" s="1"/>
  <c r="J31" i="4" s="1"/>
  <c r="K31" i="4" s="1"/>
  <c r="L31" i="4" s="1"/>
  <c r="M31" i="4" s="1"/>
  <c r="N31" i="4" s="1"/>
  <c r="C32" i="4"/>
  <c r="D32" i="4" s="1"/>
  <c r="E32" i="4" s="1"/>
  <c r="F32" i="4" s="1"/>
  <c r="G32" i="4" s="1"/>
  <c r="H32" i="4" s="1"/>
  <c r="I32" i="4" s="1"/>
  <c r="J32" i="4" s="1"/>
  <c r="K32" i="4" s="1"/>
  <c r="L32" i="4" s="1"/>
  <c r="M32" i="4" s="1"/>
  <c r="N32" i="4" s="1"/>
  <c r="C33" i="4"/>
  <c r="D33" i="4" s="1"/>
  <c r="E33" i="4" s="1"/>
  <c r="F33" i="4" s="1"/>
  <c r="G33" i="4" s="1"/>
  <c r="H33" i="4" s="1"/>
  <c r="I33" i="4" s="1"/>
  <c r="J33" i="4" s="1"/>
  <c r="K33" i="4" s="1"/>
  <c r="L33" i="4" s="1"/>
  <c r="M33" i="4" s="1"/>
  <c r="N33" i="4" s="1"/>
  <c r="C34" i="4"/>
  <c r="D34" i="4" s="1"/>
  <c r="E34" i="4" s="1"/>
  <c r="F34" i="4" s="1"/>
  <c r="G34" i="4" s="1"/>
  <c r="H34" i="4" s="1"/>
  <c r="I34" i="4" s="1"/>
  <c r="J34" i="4" s="1"/>
  <c r="K34" i="4" s="1"/>
  <c r="L34" i="4" s="1"/>
  <c r="M34" i="4" s="1"/>
  <c r="N34" i="4" s="1"/>
  <c r="C35" i="4"/>
  <c r="D35" i="4" s="1"/>
  <c r="E35" i="4" s="1"/>
  <c r="F35" i="4" s="1"/>
  <c r="G35" i="4" s="1"/>
  <c r="H35" i="4" s="1"/>
  <c r="I35" i="4" s="1"/>
  <c r="J35" i="4" s="1"/>
  <c r="K35" i="4" s="1"/>
  <c r="L35" i="4" s="1"/>
  <c r="M35" i="4" s="1"/>
  <c r="N35" i="4" s="1"/>
  <c r="C36" i="4"/>
  <c r="D36" i="4" s="1"/>
  <c r="E36" i="4" s="1"/>
  <c r="F36" i="4" s="1"/>
  <c r="G36" i="4" s="1"/>
  <c r="H36" i="4" s="1"/>
  <c r="I36" i="4" s="1"/>
  <c r="J36" i="4" s="1"/>
  <c r="K36" i="4" s="1"/>
  <c r="L36" i="4" s="1"/>
  <c r="M36" i="4" s="1"/>
  <c r="N36" i="4" s="1"/>
  <c r="C38" i="4"/>
  <c r="D38" i="4" s="1"/>
  <c r="E38" i="4" s="1"/>
  <c r="F38" i="4" s="1"/>
  <c r="G38" i="4" s="1"/>
  <c r="H38" i="4" s="1"/>
  <c r="I38" i="4" s="1"/>
  <c r="J38" i="4" s="1"/>
  <c r="K38" i="4" s="1"/>
  <c r="L38" i="4" s="1"/>
  <c r="M38" i="4" s="1"/>
  <c r="N38" i="4" s="1"/>
  <c r="C39" i="4"/>
  <c r="D39" i="4" s="1"/>
  <c r="E39" i="4" s="1"/>
  <c r="F39" i="4" s="1"/>
  <c r="G39" i="4" s="1"/>
  <c r="H39" i="4" s="1"/>
  <c r="I39" i="4" s="1"/>
  <c r="J39" i="4" s="1"/>
  <c r="K39" i="4" s="1"/>
  <c r="L39" i="4" s="1"/>
  <c r="M39" i="4" s="1"/>
  <c r="N39" i="4" s="1"/>
  <c r="C40" i="4"/>
  <c r="D40" i="4" s="1"/>
  <c r="E40" i="4" s="1"/>
  <c r="F40" i="4" s="1"/>
  <c r="G40" i="4" s="1"/>
  <c r="H40" i="4" s="1"/>
  <c r="I40" i="4" s="1"/>
  <c r="J40" i="4" s="1"/>
  <c r="K40" i="4" s="1"/>
  <c r="L40" i="4" s="1"/>
  <c r="M40" i="4" s="1"/>
  <c r="N40" i="4" s="1"/>
  <c r="C41" i="4"/>
  <c r="D41" i="4" s="1"/>
  <c r="E41" i="4" s="1"/>
  <c r="F41" i="4" s="1"/>
  <c r="G41" i="4" s="1"/>
  <c r="H41" i="4" s="1"/>
  <c r="I41" i="4" s="1"/>
  <c r="J41" i="4" s="1"/>
  <c r="K41" i="4" s="1"/>
  <c r="L41" i="4" s="1"/>
  <c r="M41" i="4" s="1"/>
  <c r="N41" i="4" s="1"/>
  <c r="C42" i="4"/>
  <c r="D42" i="4" s="1"/>
  <c r="E42" i="4" s="1"/>
  <c r="F42" i="4" s="1"/>
  <c r="G42" i="4" s="1"/>
  <c r="H42" i="4" s="1"/>
  <c r="I42" i="4" s="1"/>
  <c r="J42" i="4" s="1"/>
  <c r="K42" i="4" s="1"/>
  <c r="L42" i="4" s="1"/>
  <c r="M42" i="4" s="1"/>
  <c r="N42" i="4" s="1"/>
  <c r="C43" i="4"/>
  <c r="D43" i="4" s="1"/>
  <c r="E43" i="4" s="1"/>
  <c r="F43" i="4" s="1"/>
  <c r="G43" i="4" s="1"/>
  <c r="H43" i="4" s="1"/>
  <c r="I43" i="4" s="1"/>
  <c r="J43" i="4" s="1"/>
  <c r="K43" i="4" s="1"/>
  <c r="L43" i="4" s="1"/>
  <c r="M43" i="4" s="1"/>
  <c r="N43" i="4" s="1"/>
  <c r="C44" i="4"/>
  <c r="D44" i="4" s="1"/>
  <c r="E44" i="4" s="1"/>
  <c r="F44" i="4" s="1"/>
  <c r="G44" i="4" s="1"/>
  <c r="H44" i="4" s="1"/>
  <c r="I44" i="4" s="1"/>
  <c r="J44" i="4" s="1"/>
  <c r="K44" i="4" s="1"/>
  <c r="L44" i="4" s="1"/>
  <c r="M44" i="4" s="1"/>
  <c r="N44" i="4" s="1"/>
  <c r="C45" i="4"/>
  <c r="D45" i="4" s="1"/>
  <c r="E45" i="4" s="1"/>
  <c r="F45" i="4" s="1"/>
  <c r="G45" i="4" s="1"/>
  <c r="H45" i="4" s="1"/>
  <c r="I45" i="4" s="1"/>
  <c r="J45" i="4" s="1"/>
  <c r="K45" i="4" s="1"/>
  <c r="L45" i="4" s="1"/>
  <c r="M45" i="4" s="1"/>
  <c r="N45" i="4" s="1"/>
  <c r="C46" i="4"/>
  <c r="D46" i="4" s="1"/>
  <c r="E46" i="4" s="1"/>
  <c r="F46" i="4" s="1"/>
  <c r="G46" i="4" s="1"/>
  <c r="H46" i="4" s="1"/>
  <c r="I46" i="4" s="1"/>
  <c r="J46" i="4" s="1"/>
  <c r="K46" i="4" s="1"/>
  <c r="L46" i="4" s="1"/>
  <c r="M46" i="4" s="1"/>
  <c r="N46" i="4" s="1"/>
  <c r="C47" i="4"/>
  <c r="D47" i="4" s="1"/>
  <c r="E47" i="4" s="1"/>
  <c r="F47" i="4" s="1"/>
  <c r="G47" i="4" s="1"/>
  <c r="H47" i="4" s="1"/>
  <c r="I47" i="4" s="1"/>
  <c r="J47" i="4" s="1"/>
  <c r="K47" i="4" s="1"/>
  <c r="L47" i="4" s="1"/>
  <c r="M47" i="4" s="1"/>
  <c r="N47" i="4" s="1"/>
  <c r="C48" i="4"/>
  <c r="D48" i="4" s="1"/>
  <c r="E48" i="4" s="1"/>
  <c r="F48" i="4" s="1"/>
  <c r="G48" i="4" s="1"/>
  <c r="H48" i="4" s="1"/>
  <c r="I48" i="4" s="1"/>
  <c r="J48" i="4" s="1"/>
  <c r="K48" i="4" s="1"/>
  <c r="L48" i="4" s="1"/>
  <c r="M48" i="4" s="1"/>
  <c r="N48" i="4" s="1"/>
  <c r="C50" i="4"/>
  <c r="D50" i="4" s="1"/>
  <c r="E50" i="4" s="1"/>
  <c r="F50" i="4" s="1"/>
  <c r="G50" i="4" s="1"/>
  <c r="H50" i="4" s="1"/>
  <c r="I50" i="4" s="1"/>
  <c r="J50" i="4" s="1"/>
  <c r="K50" i="4" s="1"/>
  <c r="L50" i="4" s="1"/>
  <c r="M50" i="4" s="1"/>
  <c r="N50" i="4" s="1"/>
  <c r="C51" i="4"/>
  <c r="D51" i="4" s="1"/>
  <c r="E51" i="4" s="1"/>
  <c r="F51" i="4" s="1"/>
  <c r="G51" i="4" s="1"/>
  <c r="H51" i="4" s="1"/>
  <c r="I51" i="4" s="1"/>
  <c r="J51" i="4" s="1"/>
  <c r="K51" i="4" s="1"/>
  <c r="L51" i="4" s="1"/>
  <c r="M51" i="4" s="1"/>
  <c r="N51" i="4" s="1"/>
  <c r="C52" i="4"/>
  <c r="D52" i="4" s="1"/>
  <c r="E52" i="4" s="1"/>
  <c r="F52" i="4" s="1"/>
  <c r="G52" i="4" s="1"/>
  <c r="H52" i="4" s="1"/>
  <c r="I52" i="4" s="1"/>
  <c r="J52" i="4" s="1"/>
  <c r="K52" i="4" s="1"/>
  <c r="L52" i="4" s="1"/>
  <c r="M52" i="4" s="1"/>
  <c r="N52" i="4" s="1"/>
  <c r="C53" i="4"/>
  <c r="D53" i="4" s="1"/>
  <c r="E53" i="4" s="1"/>
  <c r="F53" i="4" s="1"/>
  <c r="G53" i="4" s="1"/>
  <c r="H53" i="4" s="1"/>
  <c r="I53" i="4" s="1"/>
  <c r="J53" i="4" s="1"/>
  <c r="K53" i="4" s="1"/>
  <c r="L53" i="4" s="1"/>
  <c r="M53" i="4" s="1"/>
  <c r="N53" i="4" s="1"/>
  <c r="C54" i="4"/>
  <c r="C55" i="4"/>
  <c r="C56" i="4"/>
  <c r="C57" i="4"/>
  <c r="C58" i="4"/>
  <c r="C59" i="4"/>
  <c r="C60" i="4"/>
  <c r="C61" i="4"/>
  <c r="C62" i="4"/>
  <c r="D13" i="5" l="1"/>
  <c r="D156" i="5" s="1"/>
  <c r="C156" i="5"/>
  <c r="E13" i="5"/>
  <c r="E156" i="5" s="1"/>
  <c r="B50" i="1"/>
  <c r="B49" i="4" s="1"/>
  <c r="C49" i="4" s="1"/>
  <c r="D49" i="4" s="1"/>
  <c r="E49" i="4" s="1"/>
  <c r="F49" i="4" s="1"/>
  <c r="G49" i="4" s="1"/>
  <c r="H49" i="4" s="1"/>
  <c r="I49" i="4" s="1"/>
  <c r="J49" i="4" s="1"/>
  <c r="K49" i="4" s="1"/>
  <c r="L49" i="4" s="1"/>
  <c r="M49" i="4" s="1"/>
  <c r="N49" i="4" s="1"/>
  <c r="B38" i="1"/>
  <c r="B37" i="4" l="1"/>
  <c r="C37" i="4" s="1"/>
  <c r="D37" i="4" s="1"/>
  <c r="E37" i="4" s="1"/>
  <c r="F37" i="4" s="1"/>
  <c r="G37" i="4" s="1"/>
  <c r="H37" i="4" s="1"/>
  <c r="I37" i="4" s="1"/>
  <c r="J37" i="4" s="1"/>
  <c r="K37" i="4" s="1"/>
  <c r="L37" i="4" s="1"/>
  <c r="M37" i="4" s="1"/>
  <c r="N37" i="4" s="1"/>
  <c r="C24" i="3"/>
  <c r="F13" i="5"/>
  <c r="F156" i="5" s="1"/>
  <c r="C71" i="3"/>
  <c r="G13" i="5" l="1"/>
  <c r="G156" i="5" s="1"/>
  <c r="A408" i="13"/>
  <c r="D378" i="13"/>
  <c r="D366" i="13"/>
  <c r="D363" i="13"/>
  <c r="D373" i="13" s="1"/>
  <c r="C339" i="13"/>
  <c r="C335" i="13"/>
  <c r="C305" i="13"/>
  <c r="C287" i="13"/>
  <c r="C284" i="13"/>
  <c r="D283" i="13"/>
  <c r="C280" i="13"/>
  <c r="C276" i="13"/>
  <c r="C267" i="13"/>
  <c r="D266" i="13"/>
  <c r="C256" i="13"/>
  <c r="B256" i="13"/>
  <c r="A256" i="13"/>
  <c r="C255" i="13"/>
  <c r="B255" i="13"/>
  <c r="A255" i="13"/>
  <c r="C254" i="13"/>
  <c r="B254" i="13"/>
  <c r="A254" i="13"/>
  <c r="C253" i="13"/>
  <c r="B253" i="13"/>
  <c r="A253" i="13"/>
  <c r="C252" i="13"/>
  <c r="B252" i="13"/>
  <c r="A252" i="13"/>
  <c r="C251" i="13"/>
  <c r="B251" i="13"/>
  <c r="A251" i="13"/>
  <c r="C250" i="13"/>
  <c r="B250" i="13"/>
  <c r="A250" i="13"/>
  <c r="C249" i="13"/>
  <c r="B249" i="13"/>
  <c r="A249" i="13"/>
  <c r="C248" i="13"/>
  <c r="B248" i="13"/>
  <c r="A248" i="13"/>
  <c r="C247" i="13"/>
  <c r="C244" i="13" s="1"/>
  <c r="B247" i="13"/>
  <c r="A247" i="13"/>
  <c r="C240" i="13"/>
  <c r="C230" i="13"/>
  <c r="C219" i="13"/>
  <c r="C214" i="13"/>
  <c r="C185" i="13"/>
  <c r="C158" i="13"/>
  <c r="D157" i="13"/>
  <c r="C148" i="13"/>
  <c r="C136" i="13"/>
  <c r="C115" i="13"/>
  <c r="C84" i="13"/>
  <c r="D83" i="13" s="1"/>
  <c r="C56" i="13"/>
  <c r="C44" i="13"/>
  <c r="C15" i="13"/>
  <c r="C10" i="13"/>
  <c r="D9" i="13"/>
  <c r="H13" i="5" l="1"/>
  <c r="H156" i="5" s="1"/>
  <c r="D229" i="13"/>
  <c r="D346" i="13" s="1"/>
  <c r="B13" i="4"/>
  <c r="C13" i="4" s="1"/>
  <c r="D13" i="4" s="1"/>
  <c r="E13" i="4" s="1"/>
  <c r="F13" i="4" s="1"/>
  <c r="G13" i="4" s="1"/>
  <c r="H13" i="4" s="1"/>
  <c r="I13" i="4" s="1"/>
  <c r="J13" i="4" s="1"/>
  <c r="K13" i="4" s="1"/>
  <c r="L13" i="4" s="1"/>
  <c r="M13" i="4" s="1"/>
  <c r="N13" i="4" s="1"/>
  <c r="B11" i="1" l="1"/>
  <c r="I13" i="5"/>
  <c r="I156" i="5" s="1"/>
  <c r="B10" i="1" l="1"/>
  <c r="B10" i="4"/>
  <c r="C22" i="3"/>
  <c r="J13" i="5"/>
  <c r="J156" i="5" s="1"/>
  <c r="B9" i="4" l="1"/>
  <c r="C9" i="4" s="1"/>
  <c r="D9" i="4" s="1"/>
  <c r="E9" i="4" s="1"/>
  <c r="F9" i="4" s="1"/>
  <c r="G9" i="4" s="1"/>
  <c r="H9" i="4" s="1"/>
  <c r="I9" i="4" s="1"/>
  <c r="J9" i="4" s="1"/>
  <c r="K9" i="4" s="1"/>
  <c r="L9" i="4" s="1"/>
  <c r="M9" i="4" s="1"/>
  <c r="N9" i="4" s="1"/>
  <c r="C10" i="4"/>
  <c r="D10" i="4" s="1"/>
  <c r="E10" i="4" s="1"/>
  <c r="F10" i="4" s="1"/>
  <c r="G10" i="4" s="1"/>
  <c r="H10" i="4" s="1"/>
  <c r="I10" i="4" s="1"/>
  <c r="J10" i="4" s="1"/>
  <c r="K10" i="4" s="1"/>
  <c r="L10" i="4" s="1"/>
  <c r="M10" i="4" s="1"/>
  <c r="N10" i="4" s="1"/>
  <c r="C28" i="3"/>
  <c r="K13" i="5"/>
  <c r="K156" i="5" s="1"/>
  <c r="B26" i="3" l="1"/>
  <c r="B27" i="3"/>
  <c r="B24" i="3"/>
  <c r="B25" i="3"/>
  <c r="B23" i="3"/>
  <c r="B22" i="3"/>
  <c r="L13" i="5"/>
  <c r="L156" i="5" s="1"/>
  <c r="M13" i="5" l="1"/>
  <c r="M156" i="5" s="1"/>
  <c r="N13" i="5" l="1"/>
  <c r="N156" i="5" s="1"/>
</calcChain>
</file>

<file path=xl/sharedStrings.xml><?xml version="1.0" encoding="utf-8"?>
<sst xmlns="http://schemas.openxmlformats.org/spreadsheetml/2006/main" count="5786" uniqueCount="2702">
  <si>
    <t>Entidad Federativa/Municipio</t>
  </si>
  <si>
    <t>Ingreso Estimado</t>
  </si>
  <si>
    <t>Total</t>
  </si>
  <si>
    <t>Impuestos</t>
  </si>
  <si>
    <t>Impuestos sobre los ingresos</t>
  </si>
  <si>
    <t>Impuestos sobre el patrimonio</t>
  </si>
  <si>
    <t>Impuestos sobre la producción, el consumo y las transacciones</t>
  </si>
  <si>
    <t>Impuestos al comercio exterior</t>
  </si>
  <si>
    <t>Impuestos sobre Nóminas y Asimilables</t>
  </si>
  <si>
    <t>Impuestos Ecológicos</t>
  </si>
  <si>
    <t>Accesorios</t>
  </si>
  <si>
    <t>Otros Impuestos</t>
  </si>
  <si>
    <t>Impuestos no comprendidos en las fracciones de la Ley de Ingresos causadas en ejercicios fiscales anteriores pendientes de liquidación o pago</t>
  </si>
  <si>
    <t>Cuotas y Aportaciones de seguridad social</t>
  </si>
  <si>
    <t>Aportaciones para Fondos de Vivienda</t>
  </si>
  <si>
    <t>Cuotas para el Seguro Social</t>
  </si>
  <si>
    <t>Cuotas de Ahorro para el Retiro</t>
  </si>
  <si>
    <t>Otras Cuotas y Aportaciones para la seguridad social</t>
  </si>
  <si>
    <t>Contribuciones de mejoras</t>
  </si>
  <si>
    <t>Contribución de mejoras por obras públicas</t>
  </si>
  <si>
    <t>Contribuciones de Mejoras no comprendidas en las fracciones de la Ley de Ingresos causadas en ejercicios fiscales anteriores pendientes de liquidación o pago</t>
  </si>
  <si>
    <t>Derechos</t>
  </si>
  <si>
    <t>Derechos por el uso, goce, aprovechamiento o explotación de bienes de dominio público</t>
  </si>
  <si>
    <t>Derechos a los hidrocarburos</t>
  </si>
  <si>
    <t>Derechos por prestación de servicios</t>
  </si>
  <si>
    <t>Otros Derechos</t>
  </si>
  <si>
    <t>Derechos no comprendidos en las fracciones de la Ley de Ingresos causadas en ejercicios fiscales anteriores pendientes de liquidación o pago</t>
  </si>
  <si>
    <t>Productos</t>
  </si>
  <si>
    <t>Productos de tipo corriente</t>
  </si>
  <si>
    <t>Productos de capital</t>
  </si>
  <si>
    <t>Productos no comprendidos en las fracciones de la Ley de Ingresos causadas en ejercicios fiscales anteriores pendientes de liquidación o pago</t>
  </si>
  <si>
    <t>Aprovechamientos</t>
  </si>
  <si>
    <t>Aprovechamientos de tipo corriente</t>
  </si>
  <si>
    <t xml:space="preserve">Aprovechamientos de capital </t>
  </si>
  <si>
    <t>Aprovechamientos no comprendidos en las fracciones de la Ley de Ingresos causadas en ejercicios fiscales anteriores pendientes de liquidación o pago</t>
  </si>
  <si>
    <t>Ingresos por ventas de bienes y servicios</t>
  </si>
  <si>
    <t>Ingresos por ventas de bienes y servicios de organismos descentralizados</t>
  </si>
  <si>
    <t xml:space="preserve">Ingresos de operación de entidades paraestatales empresariales </t>
  </si>
  <si>
    <t>Ingresos por ventas de bienes y servicios producidos en establecimientos del Gobierno Central</t>
  </si>
  <si>
    <t>Participaciones y Aportaciones</t>
  </si>
  <si>
    <t>Participaciones</t>
  </si>
  <si>
    <t xml:space="preserve">Aportaciones </t>
  </si>
  <si>
    <t>Convenios</t>
  </si>
  <si>
    <t>Transferencias, Asignaciones, Subsidios y Otras Ayudas</t>
  </si>
  <si>
    <t>Transferencias Internas y Asignaciones al Sector Público</t>
  </si>
  <si>
    <t>Transferencias al Resto del Sector Público</t>
  </si>
  <si>
    <t>Subsidios y Subvenciones</t>
  </si>
  <si>
    <t xml:space="preserve">Ayudas sociales </t>
  </si>
  <si>
    <t xml:space="preserve">Pensiones y Jubilaciones </t>
  </si>
  <si>
    <t>Transferencias a Fideicomisos, mandatos y análogos</t>
  </si>
  <si>
    <t>Ingresos derivados de Financiamientos</t>
  </si>
  <si>
    <t>Endeudamiento interno</t>
  </si>
  <si>
    <t>Endeudamiento externo</t>
  </si>
  <si>
    <t>Remuneraciones Adicionales y Especiales</t>
  </si>
  <si>
    <t>Vestuario, Blancos, Prendas de Protección y Artículos Deportivos</t>
  </si>
  <si>
    <t>Servicios Básicos</t>
  </si>
  <si>
    <t>Servicios de Arrendamiento</t>
  </si>
  <si>
    <t>Servicios Financieros, Bancarios y Comerciales</t>
  </si>
  <si>
    <t>Servicios de Instalación, Reparación, Mantenimiento y Conservación</t>
  </si>
  <si>
    <t>Servicios de Comunicación Social y Publicidad</t>
  </si>
  <si>
    <t>Servicios de Traslado y Viáticos</t>
  </si>
  <si>
    <t>Servicios Oficiales</t>
  </si>
  <si>
    <t>Ayudas Sociales</t>
  </si>
  <si>
    <t>Pensiones y Jubilaciones</t>
  </si>
  <si>
    <t>Equipo de Defensa y Seguridad</t>
  </si>
  <si>
    <t>¿Qué es la Ley de Ingresos y cuál es su importancia?</t>
  </si>
  <si>
    <t>¿Qué es el Presupuesto de Egresos y cuál es su importancia?</t>
  </si>
  <si>
    <t>¿Qué pueden hacer los ciudadanos?</t>
  </si>
  <si>
    <t>Anual</t>
  </si>
  <si>
    <t>Enero</t>
  </si>
  <si>
    <t>Febrero</t>
  </si>
  <si>
    <t>Marzo</t>
  </si>
  <si>
    <t>Abril</t>
  </si>
  <si>
    <t>Mayo</t>
  </si>
  <si>
    <t>Junio</t>
  </si>
  <si>
    <t>Julio</t>
  </si>
  <si>
    <t>Agosto</t>
  </si>
  <si>
    <t>Septiembre</t>
  </si>
  <si>
    <t>Octubre</t>
  </si>
  <si>
    <t>Noviembre</t>
  </si>
  <si>
    <t>Diciembre</t>
  </si>
  <si>
    <t>Montos pagados por ayudas y subsidios</t>
  </si>
  <si>
    <t>Concepto</t>
  </si>
  <si>
    <t>Ayuda a</t>
  </si>
  <si>
    <t>Subsidio</t>
  </si>
  <si>
    <t>Sector (económico o social)</t>
  </si>
  <si>
    <t>Beneficiario</t>
  </si>
  <si>
    <t>CURP</t>
  </si>
  <si>
    <t>RFC</t>
  </si>
  <si>
    <t>Monto Pagado</t>
  </si>
  <si>
    <t>Formato de programas con recursos concurrente por orden de gobierno</t>
  </si>
  <si>
    <t>Nombre del Programa</t>
  </si>
  <si>
    <t>a</t>
  </si>
  <si>
    <t>Federal</t>
  </si>
  <si>
    <t>Estatal</t>
  </si>
  <si>
    <t>Municipal</t>
  </si>
  <si>
    <t>Otros</t>
  </si>
  <si>
    <t>Monto</t>
  </si>
  <si>
    <t>j=c+e+g+i</t>
  </si>
  <si>
    <t>Dependencia / Entidad</t>
  </si>
  <si>
    <t>b</t>
  </si>
  <si>
    <t>Aportación (Monto)</t>
  </si>
  <si>
    <t>c</t>
  </si>
  <si>
    <t>d</t>
  </si>
  <si>
    <t>e</t>
  </si>
  <si>
    <t>f</t>
  </si>
  <si>
    <t>g</t>
  </si>
  <si>
    <t>h</t>
  </si>
  <si>
    <t>i</t>
  </si>
  <si>
    <t>Fondo, Programa o Convenio</t>
  </si>
  <si>
    <t>Datos de la Cuenta Bancaria</t>
  </si>
  <si>
    <t>Institución Bancaria</t>
  </si>
  <si>
    <t>Número de Cuenta</t>
  </si>
  <si>
    <t>Nota: Solo información de cuentas bancarias del ejercicio fiscal correspondiente.</t>
  </si>
  <si>
    <t>Formato de información de aplicación de recursos del FORTAMUN</t>
  </si>
  <si>
    <t>Destino de las Aportaciones</t>
  </si>
  <si>
    <t>(rubro específico en que se aplica)</t>
  </si>
  <si>
    <t>Formato del ejercicio y destino de gasto federalizado y reintegros</t>
  </si>
  <si>
    <t>Programa o Fondo</t>
  </si>
  <si>
    <t>Destino de los Recursos</t>
  </si>
  <si>
    <t>Ejercicio</t>
  </si>
  <si>
    <t>Reintegro</t>
  </si>
  <si>
    <t>DEVENGADO</t>
  </si>
  <si>
    <t>PAGADO</t>
  </si>
  <si>
    <t>Anexo 1</t>
  </si>
  <si>
    <t>Formato para la Difusión de los Resultados de las Evaluaciones</t>
  </si>
  <si>
    <r>
      <t xml:space="preserve">1. </t>
    </r>
    <r>
      <rPr>
        <b/>
        <sz val="8"/>
        <color rgb="FF000000"/>
        <rFont val="Times New Roman"/>
        <family val="1"/>
      </rPr>
      <t>Descripción de la evaluación</t>
    </r>
    <r>
      <rPr>
        <b/>
        <sz val="8"/>
        <color rgb="FF000000"/>
        <rFont val="Arial"/>
        <family val="2"/>
      </rPr>
      <t>   </t>
    </r>
  </si>
  <si>
    <t>1.1 Nombre de la evaluación: </t>
  </si>
  <si>
    <t>1.2 Fecha de inicio de la evaluación (dd/mm/aaaa):</t>
  </si>
  <si>
    <t>1.3 Fecha de término de la evaluación (dd/mm/aaaa):</t>
  </si>
  <si>
    <t>1.4 Nombre de la persona responsable de darle seguimiento a la evaluación y nombre de la unidad administrativa a la que pertenece:</t>
  </si>
  <si>
    <t>Nombre:</t>
  </si>
  <si>
    <t>Unidad administrativa:</t>
  </si>
  <si>
    <t>1.5 Objetivo general de la evaluación:</t>
  </si>
  <si>
    <t>1.6 Objetivos específicos de la evaluación:</t>
  </si>
  <si>
    <t>1.7 Metodología utilizada en la evaluación:</t>
  </si>
  <si>
    <t>Instrumentos de recolección de información: </t>
  </si>
  <si>
    <t> Cuestionarios__ Entrevistas__ Formatos__ Otros__ Especifique:</t>
  </si>
  <si>
    <t>Descripción de las técnicas y modelos utilizados: </t>
  </si>
  <si>
    <r>
      <t xml:space="preserve">2. </t>
    </r>
    <r>
      <rPr>
        <b/>
        <sz val="8"/>
        <color rgb="FF000000"/>
        <rFont val="Times New Roman"/>
        <family val="1"/>
      </rPr>
      <t>Principales Hallazgos de la evaluación</t>
    </r>
  </si>
  <si>
    <t>2.1 Describir los hallazgos más relevantes de la evaluación:</t>
  </si>
  <si>
    <t>2.2 Señalar cuáles son las principales Fortalezas, Oportunidades, Debilidades y Amenazas (FODA), de acuerdo con los temas del programa, estrategia o instituciones.</t>
  </si>
  <si>
    <t>2.2.1 Fortalezas:</t>
  </si>
  <si>
    <t>2.2.2 Oportunidades:</t>
  </si>
  <si>
    <t>2.2.3 Debilidades:</t>
  </si>
  <si>
    <t>2.2.4 Amenazas:</t>
  </si>
  <si>
    <r>
      <t xml:space="preserve">3. </t>
    </r>
    <r>
      <rPr>
        <b/>
        <sz val="8"/>
        <color rgb="FF000000"/>
        <rFont val="Times New Roman"/>
        <family val="1"/>
      </rPr>
      <t>Conclusiones y recomendaciones de la evaluación</t>
    </r>
  </si>
  <si>
    <t>3.1 Describir brevemente las conclusiones de la evaluación: </t>
  </si>
  <si>
    <t>3.2 Describir las recomendaciones de acuerdo a su relevancia:</t>
  </si>
  <si>
    <t>2: </t>
  </si>
  <si>
    <t>3: </t>
  </si>
  <si>
    <t>4: </t>
  </si>
  <si>
    <t>5: </t>
  </si>
  <si>
    <t>6: </t>
  </si>
  <si>
    <t>7: </t>
  </si>
  <si>
    <r>
      <t xml:space="preserve">4. </t>
    </r>
    <r>
      <rPr>
        <b/>
        <sz val="8"/>
        <color rgb="FF000000"/>
        <rFont val="Times New Roman"/>
        <family val="1"/>
      </rPr>
      <t>Datos de la Instancia evaluadora</t>
    </r>
  </si>
  <si>
    <t>4.1 Nombre del coordinador de la evaluación:</t>
  </si>
  <si>
    <t>4.2 Cargo:</t>
  </si>
  <si>
    <t xml:space="preserve">4.3 Institución a la que pertenece: </t>
  </si>
  <si>
    <t>4.4 Principales colaboradores:</t>
  </si>
  <si>
    <t>4.5 Correo electrónico del coordinador de la evaluación:</t>
  </si>
  <si>
    <t>4.6 Teléfono (con clave lada):</t>
  </si>
  <si>
    <r>
      <t xml:space="preserve">5. </t>
    </r>
    <r>
      <rPr>
        <b/>
        <sz val="8"/>
        <color rgb="FF000000"/>
        <rFont val="Times New Roman"/>
        <family val="1"/>
      </rPr>
      <t>Identificación del (los) programa(s)</t>
    </r>
  </si>
  <si>
    <t>5.1 Nombre del (los) programa(s) evaluado(s):</t>
  </si>
  <si>
    <t xml:space="preserve">5.2 Siglas: </t>
  </si>
  <si>
    <t>5.3 Ente público coordinador del (los) programa(s): </t>
  </si>
  <si>
    <t>5.4 Poder público al que pertenece(n) el(los) programa(s):</t>
  </si>
  <si>
    <t>Poder Ejecutivo___ Poder Legislativo___ Poder Judicial___ Ente Autónomo___</t>
  </si>
  <si>
    <t>5.5 Ambito gubernamental al que pertenece(n) el(los) programa(s):</t>
  </si>
  <si>
    <t>Federal___ Estatal___ Local___</t>
  </si>
  <si>
    <t>5.6 Nombre de la(s) unidad(es) administrativa(s) y de (los) titular(es) a cargo del (los) programa(s):</t>
  </si>
  <si>
    <t>5.6.1 Nombre(s) de la(s) unidad(es) administrativa(s) a cargo de (los) programa(s):</t>
  </si>
  <si>
    <t>5.6.2 Nombre(s) de (los) titular(es) de la(s) unidad(es) administrativa(s) a cargo de (los) programa(s) (nombre completo, correo electrónico y teléfono con clave lada):</t>
  </si>
  <si>
    <t>6. Datos de Contratación de la Evaluación</t>
  </si>
  <si>
    <t>6.1 Tipo de contratación:</t>
  </si>
  <si>
    <t>6.1.1 Adjudicación Directa___ 6.1.2 Invitación a tres___ 6.1.3 Licitación Pública Nacional___</t>
  </si>
  <si>
    <t>6.1.4 Licitación Pública Internacional___ 6.1.5 Otro: (Señalar)___</t>
  </si>
  <si>
    <t>6.2 Unidad administrativa responsable de contratar la evaluación:</t>
  </si>
  <si>
    <t xml:space="preserve">6.3 Costo total de la evaluación: $ </t>
  </si>
  <si>
    <t>6.4 Fuente de Financiamiento : </t>
  </si>
  <si>
    <t>7. Difusión de la evaluación</t>
  </si>
  <si>
    <t>7.1 Difusión en internet de la evaluación:</t>
  </si>
  <si>
    <t>7.2 Difusión en internet del formato:</t>
  </si>
  <si>
    <t>HIDALGO/MINERAL DEL CHICO</t>
  </si>
  <si>
    <t>ACTIVO</t>
  </si>
  <si>
    <t>ACTIVO CIRCULANTE</t>
  </si>
  <si>
    <t>FIDEM 2011 SCOTIABANK 04703856</t>
  </si>
  <si>
    <t>ACTIVO NO CIRCULANTE</t>
  </si>
  <si>
    <t>DIF MUNICIPAL</t>
  </si>
  <si>
    <t>MUEBLES DE OFICINA Y ESTANTERIA</t>
  </si>
  <si>
    <t>PRESIDENCIA MUNICIPAL</t>
  </si>
  <si>
    <t>TESORERIA MUNICIPAL</t>
  </si>
  <si>
    <t>OBRAS PUBLICAS</t>
  </si>
  <si>
    <t>DESARROLLO ECONOMICO</t>
  </si>
  <si>
    <t>SEGURIDAD PUBLICA</t>
  </si>
  <si>
    <t>CONTRALORIA</t>
  </si>
  <si>
    <t>MAQUINARIA, OTROS EQUIPOS Y HERRAMIENTAS</t>
  </si>
  <si>
    <t>HERRAMIENTAS Y MAQUINAS HERRAMIENTAS</t>
  </si>
  <si>
    <t>PASIVO</t>
  </si>
  <si>
    <t>PASIVO CIRCULANTE</t>
  </si>
  <si>
    <t>REPO</t>
  </si>
  <si>
    <t>FONDO DE FOMENTO MUNICIPAL</t>
  </si>
  <si>
    <t>FONDO GENERAL DE PARTICIPACIONES</t>
  </si>
  <si>
    <t>HACIENDA PUBLICA/PATRIMONIO CONTRIBUIDO</t>
  </si>
  <si>
    <t>RESULTADO DEL EJERCICIO 2011</t>
  </si>
  <si>
    <t>FIDEM 2011 1A. ETAPA CARRETERA ESTANZUEL</t>
  </si>
  <si>
    <t>INGRESOS Y OTROS BENEFICIOS</t>
  </si>
  <si>
    <t>INDEMINIZACIONES</t>
  </si>
  <si>
    <t>FUPI</t>
  </si>
  <si>
    <t>FAISM</t>
  </si>
  <si>
    <t>FORTAMUN</t>
  </si>
  <si>
    <t>GASTOS Y OTRAS PERDIDAS</t>
  </si>
  <si>
    <t>GASTOS DE FUNCIONAMIENTO</t>
  </si>
  <si>
    <t>SERVICIOS PERSONALES</t>
  </si>
  <si>
    <t>SUELDOS DE SINDICATURA</t>
  </si>
  <si>
    <t>SUELDOS DE REGIDURIA</t>
  </si>
  <si>
    <t>REMUNERACIONES ADICIONALES Y ESPECIALES</t>
  </si>
  <si>
    <t>AGUINALDOS DE CONTRALORIA MUNICIPAL</t>
  </si>
  <si>
    <t>AGUINALDOS DE TESORERIA MUNICIPAL</t>
  </si>
  <si>
    <t>AGUINALDOS DE DIF MUNICIPAL</t>
  </si>
  <si>
    <t>AGUINALDOS DE SINDICATURA</t>
  </si>
  <si>
    <t>AGUINALDOS DE REGIDURIA</t>
  </si>
  <si>
    <t>COMPENSACIONES</t>
  </si>
  <si>
    <t>COMPENSACIONES DE SINDICATURA</t>
  </si>
  <si>
    <t>COMPENSACIONES DE REGIDURIA</t>
  </si>
  <si>
    <t>OTRAS PRESTACIONES SOCIALES Y ECONOMICAS</t>
  </si>
  <si>
    <t>MATERIALES Y SUMINISTROS</t>
  </si>
  <si>
    <t>ALIMENTOS Y UTENSILIOS</t>
  </si>
  <si>
    <t>25101 MATERIAL DE CLORACION</t>
  </si>
  <si>
    <t>COMBUSTIBLES LUBRICANTES Y ADITIVOS</t>
  </si>
  <si>
    <t>SERVICIOS GENERALES</t>
  </si>
  <si>
    <t>31102 ALUMBRADO PUBLICO</t>
  </si>
  <si>
    <t>JUBILACIONES</t>
  </si>
  <si>
    <t>CUENTAS DE ORDEN PRESUPUESTARIAS</t>
  </si>
  <si>
    <t>LEY DE INGRESOS</t>
  </si>
  <si>
    <t>PRESUPUESTO DE EGRESOS</t>
  </si>
  <si>
    <t>OBRAS PUBLICAS EN BIENES PROPIOS</t>
  </si>
  <si>
    <t>H. AYUNTAMIENTO DE MINERAL DEL CHICO, HIDALGO.</t>
  </si>
  <si>
    <t>EL 19 DE MARZO DE 2014 Y SEGÚN CONSTA EN ACTA DE ASAMBLEA ORDINARIA CELEBRADA EN LA SALA DE CABILDO DEL MUNICIPIO</t>
  </si>
  <si>
    <t>DE MINERAL DEL CHICO, HGO. SE APROBO EL PRESUPUESTO DE EGRESOS PARA EL EJERCICIO FISCAL 2014 DEL MUNICIPIO DE MINERAL DEL CHICO</t>
  </si>
  <si>
    <t>PRESUPUESTOS DE EGRESOS 2014</t>
  </si>
  <si>
    <t>CLASIFICACION POR OBJETO DEL GASTO</t>
  </si>
  <si>
    <t>C.O.G.</t>
  </si>
  <si>
    <t>PARTIDA</t>
  </si>
  <si>
    <t>PARCIAL</t>
  </si>
  <si>
    <t>Remuneraciones al Personal de carácter Transitorio</t>
  </si>
  <si>
    <t>SUELDOS BASE AL PERSONAL EVENTUAL</t>
  </si>
  <si>
    <t>Otras prestaciones sociales y economicas</t>
  </si>
  <si>
    <t>FONDO GENERAL DE PARTICIPACIONES, IMPUESTO ESPECIAL DE PRODUCCION Y SERVICIOS E IMPUESTO SONBRE AUTOMOVILES NUEVOS.</t>
  </si>
  <si>
    <t>Remuneraciones al Personal de carácter Permanente</t>
  </si>
  <si>
    <t>SUELDOS DE TESORERIA MUNICIPAL</t>
  </si>
  <si>
    <t>SUELDOS DE CONTRALORIA MUNICIPAL</t>
  </si>
  <si>
    <t>SUELDOS DE OBRAS PUBLICAS Y DESARROLLO URBANO</t>
  </si>
  <si>
    <t>SUELDOS DE DIF MUNICIPAL</t>
  </si>
  <si>
    <t>Primas por años de Servicios prestados</t>
  </si>
  <si>
    <t>QUINQUENIO</t>
  </si>
  <si>
    <t>Primas de vacaciones, dominical y gratificación de fin de año</t>
  </si>
  <si>
    <t>GRATIFICACION DE FIN DE AÑO</t>
  </si>
  <si>
    <t>AGUINALDOS DE OBRAS PUBLICAS Y DESARROLLO URBANO</t>
  </si>
  <si>
    <t>PRIMA VACACIONAL</t>
  </si>
  <si>
    <t>Compensaciones</t>
  </si>
  <si>
    <t>COMPENSACIONES DE TESORERIA MUNICIPAL</t>
  </si>
  <si>
    <t>COMPENSACIONES DE CONTRALORIA MUNICIPAL</t>
  </si>
  <si>
    <t>COMPENSACIONES DE OBRAS PUBLICAS Y DESARROLLO URBANO</t>
  </si>
  <si>
    <t>COMPENSACIONES DE DIF MUNICIPAL</t>
  </si>
  <si>
    <t>Otras prestaciones Sociales y economicas</t>
  </si>
  <si>
    <t>LIQUIDACIONES POR INDEMNIZACIONES</t>
  </si>
  <si>
    <t>Previsiones de carácter laboral, económica y de seguridad social</t>
  </si>
  <si>
    <t>PRESVISION SOCIAL-CANASTA BASICA</t>
  </si>
  <si>
    <t>FORTAMUN-DF</t>
  </si>
  <si>
    <t>11301 SUELDO BASE AL PERSONAL PERMANENTE</t>
  </si>
  <si>
    <t>GRATIFICACION ANUAL</t>
  </si>
  <si>
    <t>PREVISION SOCIAL CANASTA BASICA</t>
  </si>
  <si>
    <t>Sueldos base al personal permanente</t>
  </si>
  <si>
    <t>SUELDOS DEL PERSONAL DE PRESIDENCIA MUNICIPAL</t>
  </si>
  <si>
    <t>SUELDOS DEL PERSONAL DE SECRETARIA GENERAL MUNICIPAL</t>
  </si>
  <si>
    <t>SUELDOS BASE AL PERSONAL EVENTUAL DEL DIF</t>
  </si>
  <si>
    <t>COMPENSACIONES DE PRESIDENCIA MUNICIPAL</t>
  </si>
  <si>
    <t>COMPENSACIONES DE SECRETARIA GENERAL MUNICIPAL</t>
  </si>
  <si>
    <t>AGUINALDOS DE PRESIDENCIA MUNICIPAL</t>
  </si>
  <si>
    <t>AGUINALDOS DE SECRETARIA GENERAL MUNICIPAL</t>
  </si>
  <si>
    <t>Materiales de Administración, Emisión de documentos y Artículos Oficiales</t>
  </si>
  <si>
    <t>MATERIALES, UTILES Y EQUIPOS MENORES DE OFICINA</t>
  </si>
  <si>
    <t>MATERIALES Y UTILES DE IMPRESIÓN Y REPRODUCCION</t>
  </si>
  <si>
    <t>MATERIALES, UTILES Y EQUIPOS MENORES DE TECNOLOGIAS DE LA INFORMACION Y COMUNICACIÓNES</t>
  </si>
  <si>
    <t>MATERIAL IMPRESO E INFORMACION DIGITAL</t>
  </si>
  <si>
    <t>MATERIAL DE ASEO Y LIMPIEZA</t>
  </si>
  <si>
    <t>MATERIALES PARA EL REGISTRO E IDENTIFICACION DE BIENES Y PERSONAS</t>
  </si>
  <si>
    <t>PRODUCTOS ALIMENTICIOS PARA PERSONAS</t>
  </si>
  <si>
    <t>UTENSILIOS PARA EL SERVICIO DE ALIMENTACION</t>
  </si>
  <si>
    <t>Materiales y Artículos de Construcción y de reparación</t>
  </si>
  <si>
    <t>PRODUCTOS MINERALES NO METALICOS</t>
  </si>
  <si>
    <t>CEMENTO Y PRODUCTOS DE CONCRETO</t>
  </si>
  <si>
    <t>CAL YESO Y PRODUCTOS DEL YESO</t>
  </si>
  <si>
    <t>VIDRIO Y PRODUCTOS DE VIDRIO</t>
  </si>
  <si>
    <t>MATERIAL ELECTRICO</t>
  </si>
  <si>
    <t>ARTICULOS METALICOS PARA LA CONSTRUCCION</t>
  </si>
  <si>
    <t>MATERIALES COMPLEMENTARIOS</t>
  </si>
  <si>
    <t>MATERIALES Y ARTICULOS DE CONSTRUCCION Y REPARACION DIVERSOS</t>
  </si>
  <si>
    <t>Combustibles, lubricantes y aditivos</t>
  </si>
  <si>
    <t>VESTUARIOS Y UNIFORMES</t>
  </si>
  <si>
    <t>Herramientas, Refacciones y Accesorios menores</t>
  </si>
  <si>
    <t>HERRAMIENTAS MENORES</t>
  </si>
  <si>
    <t>Refacciones y accesorios menores de equipo de transporte</t>
  </si>
  <si>
    <t>NEUMATICOS Y CAMARAS</t>
  </si>
  <si>
    <t>REFACCIONES PARA REPARACION DE VEHICULOS</t>
  </si>
  <si>
    <t>Refacciones y accesorios menores de maquinaria y otros equipos</t>
  </si>
  <si>
    <t>REFACCIONES Y ACCESORIOS MENORES DE MAQUINARIA Y OTROS EQUIPOS</t>
  </si>
  <si>
    <t>24600 MAT. ELECT. Y ELECTRONICO</t>
  </si>
  <si>
    <t>PRODUCTOS QUÍMICOS, FARMACÉUTICOS Y DE LABORATORIO</t>
  </si>
  <si>
    <t>26100 COMBUSTIBLES, LUBRICANTES Y ADITIV</t>
  </si>
  <si>
    <t>27100 VESTUARIO Y UNIFORMES</t>
  </si>
  <si>
    <t>29601 NEUMATICOS Y CAMARAS</t>
  </si>
  <si>
    <t>29602 REFACC. PARA REPARACION DE VEHICUL</t>
  </si>
  <si>
    <t>MATERIALES, UTILES Y EQUIPOS MENORES DE OFICINA DEL DIF</t>
  </si>
  <si>
    <t>PRODUCTOS ALIMENTICIOS PARA PERSONAS DIF</t>
  </si>
  <si>
    <t>COMBUSTIBLES LUBRICANTES Y ADITIVOS DIF</t>
  </si>
  <si>
    <t>NEUMATICOS Y CAMARAS DEL DIF</t>
  </si>
  <si>
    <t>SERVICIO DE ENERGIA ELECTRICA</t>
  </si>
  <si>
    <t>TELEFONIA TRADICIONAL</t>
  </si>
  <si>
    <t>TELEFONIA CELULAR</t>
  </si>
  <si>
    <t>ARRENDAMIENTO DE MAQUINARIA, OTROS EQUIPOS Y HERRAMIENTAS</t>
  </si>
  <si>
    <t>Servicios Profesionales, Científicos y Técnicos y Otros Servicios</t>
  </si>
  <si>
    <t>SERVICIOS DE CONSULTORIA ADMINISTRATIVA, PROCESOS, TECNICA Y EN TECNOLOGIAS DE LA INFORMACION</t>
  </si>
  <si>
    <t>SERVICIOS FINANCIEROS, BANCARIOS Y COMERCIALES INTEGRALES</t>
  </si>
  <si>
    <t>CONSERVACION Y MANTTO. DE EDIFICIOS PUBLICOS Y OFICINAS PARA LA ADMINISTRACION</t>
  </si>
  <si>
    <t>INTALACION, REPARACION Y MANTTO. DE MOB. Y EQ. DE ADMINISTRACIO, EDUCACIONAL Y RECREATIVO.</t>
  </si>
  <si>
    <t>REP. Y MTTO. DE EQUIPO DE TRANSPORTE</t>
  </si>
  <si>
    <t>INSTALACION, REP. Y MANTTO. DE MAQUINARIA, OTROS EQUIPOS Y HERRAMIENTAS</t>
  </si>
  <si>
    <t>MANEJO DE DESECHOS</t>
  </si>
  <si>
    <t>SERVICIOS DE JARDINERIA Y FUMIGACION</t>
  </si>
  <si>
    <t>DIFUSION POR RADIO, TELEVISION Y OTROS MEDIOS DE MENSAJE SOBRE PROGRAMAS Y ACTIVIDADES GUBERNAMENTALES</t>
  </si>
  <si>
    <t>VIATICOS EN EL PAIS</t>
  </si>
  <si>
    <t>Gastos de Orden Social y Cultural</t>
  </si>
  <si>
    <t>ACTIVIDADES CIVICAS Y FESTIVIDADES</t>
  </si>
  <si>
    <t>Impuestos y Derechos</t>
  </si>
  <si>
    <t>IMPUESTOS Y DERECHOS A CARGO DEL MUNICIPIO</t>
  </si>
  <si>
    <t>CONSERVACION Y MANTTO. MENOR DE INMUEBLES EDIFICIOS PUBLICOS Y OFICINAS PARA LA ADMINISTRACION</t>
  </si>
  <si>
    <t>Impuesto Sobre Nominas y otros que deriven de una relación laboral</t>
  </si>
  <si>
    <t>IMPUESTO 2% A LA NOMINA</t>
  </si>
  <si>
    <t>OTROS IMPUESTOS DERIVADOS DE UNA RELACION LABORAL</t>
  </si>
  <si>
    <t>SUBSIDIO AL EMPLEO</t>
  </si>
  <si>
    <t>35500 REP. Y MANTTO. DE EQ. DE TRANSPORT</t>
  </si>
  <si>
    <t>CONSERVACION Y MANTTO. MENOR DE INMUEBLES EDIFICIOS PUBLICOS Y OFICINAS PARA LA ADMON. DEL DIF</t>
  </si>
  <si>
    <t>REP. Y MTTO. DE EQUIPO DE TRANSPORTE DIF</t>
  </si>
  <si>
    <t>VIATICOS EN EL PAIS DIF</t>
  </si>
  <si>
    <t>ACTIVIDADES CIVICAS Y FESTIVIDADES DEL DIF</t>
  </si>
  <si>
    <t>TRANSFERENCIAS, ASIGNACIONES, SUBSIDIOS Y OTRAS AYUDAS</t>
  </si>
  <si>
    <t>Ayudas sociales a personas</t>
  </si>
  <si>
    <t>AYUDAS A COMUNIDADES Y COLONIAS DEL MUNICIPIO</t>
  </si>
  <si>
    <t>AYUDAS PARA EL DEPORTE</t>
  </si>
  <si>
    <t>APOYO A LA VIVIENDA</t>
  </si>
  <si>
    <t>APOYO A LOS SERVICIOS MEDICOS</t>
  </si>
  <si>
    <t>APOYO A PROYECTOS PRODUCTIVOS</t>
  </si>
  <si>
    <t>Ayudas sociales a instituciones de enseñanza</t>
  </si>
  <si>
    <t>AYUDAS SOCIALES A INSTITUCIONES EDUCATIVAS</t>
  </si>
  <si>
    <t>AYUDA A DELEGADOS POR GESTIONES</t>
  </si>
  <si>
    <t>AYUDAS A LA EDUCACION DEL DIF</t>
  </si>
  <si>
    <t>AYUDAS A LA EDUCACION</t>
  </si>
  <si>
    <t>Ayudas sociales a instituciones sin fines de lucro</t>
  </si>
  <si>
    <t>AYUDAS SOCIALES AL HOSPITAL DEL NIÑO DIF</t>
  </si>
  <si>
    <t>AYUDAS SOCIALES AL CRIRH HIDALGO</t>
  </si>
  <si>
    <t>AYUDAS SOCIALES PARA DEFENSA DEL MENOR</t>
  </si>
  <si>
    <t>BIENES MUEBLES, INMUEBLES E INTANGIBLES</t>
  </si>
  <si>
    <t>Mobiliario y equipo de administración</t>
  </si>
  <si>
    <t>EQUIPO DE CÓMPUTO Y DE TECNOLOGIAS DE LA INFORMACION</t>
  </si>
  <si>
    <t>EQUIPO DE RADIOCOMUNICACION</t>
  </si>
  <si>
    <t>HERRAMIENTAS Y MAQUINAS HERRAMIENTA</t>
  </si>
  <si>
    <t>FISM</t>
  </si>
  <si>
    <t>EQUIPO DE COMPUTO Y TECNOLOGIAS DE LA INFORMACION</t>
  </si>
  <si>
    <t>INVERSIÓN PÚBLICA</t>
  </si>
  <si>
    <t>AMPLIACION DE CAMINO CRUZ DE CADENA A SAN ANTONIO</t>
  </si>
  <si>
    <t>REHABILITACION DE CAMINOS DE TERRACERIA EN DIFERENTES COMUNIDADES DEL MUNICIPIO</t>
  </si>
  <si>
    <t>OBRAS PUBLICAS EN BIENES DE DOMINIO PUBLICO</t>
  </si>
  <si>
    <t>EDIFICACION NO HABITACIONAL</t>
  </si>
  <si>
    <t>CONSTRUCCION DE TALLER ARTESANAL 1a. ETAPA CARBONERAS Bo. LOS LIRIOS</t>
  </si>
  <si>
    <t>CONSTRUCCION DE TALLER ARTESANAL 1a. ETAPA TIERRAS COLORADAS</t>
  </si>
  <si>
    <t>CONSTRUCCION DE OBRAS PARA EL ABASTECIMIENTO DE AGUA, PETROLEO, GAS, ELECTRICIDAD Y TELECOMUNICACIONES</t>
  </si>
  <si>
    <t>APORTACION PARA LA AMPLIACION DE RED DE DISTRIBUCION ELECTRICA EN EL PUENTE (RIO DEL MILAGRO)</t>
  </si>
  <si>
    <t>APORTACION PARA LA AMPLIACION PARA LA RED DE DISTRIBUCION ELECTRICA EN LA PRESA LAS TRUCHAS Y CRUZ DE CADENA</t>
  </si>
  <si>
    <t>DIVISION DE TERRENOS Y CONSTRUCCION DE OBRAS DE URBANIZACION</t>
  </si>
  <si>
    <t>CONSTRUCCION DE TANQUE DE ALMACENAMIENTO PARA AGUA POTABLE EN SAN FRANCISCO</t>
  </si>
  <si>
    <t>CONSTRUCCION DE VIAS DE COMUNICACIÓN</t>
  </si>
  <si>
    <t>CONSTRUCCION DE RODADAS DE CONCRETO HIDRAULICO CARBONERAS CUEVA BLANCA</t>
  </si>
  <si>
    <t>CONSTRUCCION DE RODADAS DE CONCRETO HIDRAULICO CARBONERAS LA PALMA</t>
  </si>
  <si>
    <t>CONSTRUCCION DE RODADAS DE CONCRETO HIDRAULICO CARBONERAS TEPOZANES</t>
  </si>
  <si>
    <t>CONSTRUCCION DE RODADAS DE CONCRETO HIDRAULICO CARBONERAS LA LAGUNA</t>
  </si>
  <si>
    <t>CONSTRUCCION DE PAVIMENTO HIDRAULICO LA ESTANZUELA BARRIO CENTRO</t>
  </si>
  <si>
    <t>COSNTRUCCION DE PAVIMENTO HIDRAULICO-LA ESTANZUELA LA PALMA PARTE MEDIA</t>
  </si>
  <si>
    <t>CONSTRUCCION DE PAVIMENTO HIDRAULICO LA ESTANZUELA BARRIO RINCON CHICO</t>
  </si>
  <si>
    <t>OBRA PUBLICA EN BIENES DE DOMINIO PUBLICO</t>
  </si>
  <si>
    <t>EDIFICACION HABITACIONAL</t>
  </si>
  <si>
    <t>APORTACION MUNICIPAL PARA LA CONSTRUCCION DE UNIDAD BASICA DE VIVIENDA RURAL  EN ESTANZUELA</t>
  </si>
  <si>
    <t>APORTACION MUNICIPAL PARA LA CONSTRUCCION DE UNIDAD BASICA DE VIVIENDA RURAL  EN CARBONERAS</t>
  </si>
  <si>
    <t>APORTACION MUNICIPAL PARA LA CONSTRUCCION DE UNIDAD BASICA DE VIVIENDA RURAL  EN BENITO JUAREZ</t>
  </si>
  <si>
    <t>SUMINISTRO DE MATERIALES PARA LA AMPLIACION DE VIVIENDA  EN CIMBRONES</t>
  </si>
  <si>
    <t>SUMINISTRO DE MATERIALES PARA LA AMPLIACION DE VIVIENDA EN CERRO ALTO</t>
  </si>
  <si>
    <t>SUMINISTRO DE MATERIALES PARA LA AMPLIACION DE VIVIENDA EN EL JASPE</t>
  </si>
  <si>
    <t>SUMINISTRO DE MATERIALES PARA LA AMPLIACION DE VIVIENDA EN LOMA DEL MAGUEY</t>
  </si>
  <si>
    <t>SUMINISTRO DE MATERIALES PARA LA AMPLIACION DE VIVIENDA EN MANZANAS</t>
  </si>
  <si>
    <t>SUMINISTRO DE MATERIALES PARA LA AMPLIACION DE VIVIENDA EN SANTA INES</t>
  </si>
  <si>
    <t>SUMINISTRO DE MATERIALES PARA LA AMPLIACION DE VIVIENDA EN SAN ANTONIO EL LLANO</t>
  </si>
  <si>
    <t>SUMINISTRO DE MATERIALES PARA LA AMPLIACION DE VIVIENDA EN SAN SEBATIAN CAPULINES</t>
  </si>
  <si>
    <t>SUMINISTRO DE MATERIALES PARA LA AMPLIACION DE VIVIENDA EN CEBADAS</t>
  </si>
  <si>
    <t>SUMINISTRO DE MATERIALES PARA LA AMPLIACION DE VIVIENDA EN CARBONERAS BO. CASAS BLANCAS</t>
  </si>
  <si>
    <t>SUMINISTRO DE MATERIALES PARA LA AMPLIACION DE VIVIENDA EN PIE DE LA VIGA</t>
  </si>
  <si>
    <t>SUMINISTRO DE MATERIALES PARA LA AMPLIACION DE VIVIENDA EN VARIAS COMUNIDADES</t>
  </si>
  <si>
    <t>APORTACION MUNICIPAL PARA AMPLIACION DE RED DE DISTRIBUCION ELECTRICA EN CAPULA, EL PIÑON, MANZANAS.</t>
  </si>
  <si>
    <t>APORTACION PARA CONSTRUCCION DE TANQUE DE ALMACENAMIENTO PARA AGUA POTABLE (CARBONERAS CENTRO)</t>
  </si>
  <si>
    <t>CONSTRUCCION DE TANQUE DE ALMACENAMIENTO PARA AGUA POTABLE (SAN JOSE CAPULINES)</t>
  </si>
  <si>
    <t>SUMINISTRO DE TINACOS DE 3000 LTS. PARA ALMACENAMIENTO DE AGUA POTABLE (LLANO DE LOS AJOS)</t>
  </si>
  <si>
    <t>SUMINISTRO DE TINACOS DE 1000 LTS. PARA ALMACENAMIENTO DE AGUA POTABLE Y POLIDUCTO HIDRAULICO 1/2" CED. 80 (LOS NARANJOS)</t>
  </si>
  <si>
    <t>SUMINISTRO DE POLIDUCTO HIDRAULICO DE 1" CED. 80 (SAN SIMON LO DE ROJAS) PARA SUMINISTRO DE AGUA POTABLE.</t>
  </si>
  <si>
    <t>CONSTRUCCION DE FOSAS SEPTICAS (EL PUENTE)</t>
  </si>
  <si>
    <t>CONSTRUCCION DE LETRINAS (SAN SEBASTIAN CAPULINES)</t>
  </si>
  <si>
    <t>APORTACION MUNICIPAL PARA LA CUARTA ETAPA DE ALCANTARILLADO EN BENITO JUAREZ</t>
  </si>
  <si>
    <t>APORTACION MUNICIPAL PARA PLANTA DE TRATAMIENTO Y ALCANTARILLADO SANITARIO LA ESTANZUELA</t>
  </si>
  <si>
    <t>FONDO DE APORTACIONES PARA EL FORTALECIMIENTO MUNICIPAL</t>
  </si>
  <si>
    <t>REHABILITACION DE BARANDAL DEL EDIFICO DE PRESIDENCIA MUNICIPAL</t>
  </si>
  <si>
    <t>FONDO DE FISCALIZACION</t>
  </si>
  <si>
    <t>CONSTRCCION DE OBRAS PARA EL ABASTECIMIENTO DE AGUA, PETROLEO, GAS, ELECTRICIDAD Y TELECOMUNICACIONES</t>
  </si>
  <si>
    <t>AMPLIACION  DE RED DE DISTRIBUCION DE AGUA POTABLE EN LA COMUNIDAD DE ESTANZUELA</t>
  </si>
  <si>
    <t>AMPLIACION  DE RED DE DISTRIBUCION DE AGUA POTABLE EN LA COMUNIDAD DE BENITO JUAREZ</t>
  </si>
  <si>
    <t>AMPLIACION DE RED DE DISTRIBUCION DE AGUA POTABLE DE LA COMUNIDAD DE CARBONERAS</t>
  </si>
  <si>
    <t>TOTAL DEL PRESUPUESTO DE EGRESOS 2014</t>
  </si>
  <si>
    <t>CLASIFICACION ADMINISTRATIVA</t>
  </si>
  <si>
    <t>SECRETARIA GENERAL MUNICIPAL</t>
  </si>
  <si>
    <t>SINDICATURA</t>
  </si>
  <si>
    <t>REGIDURIA</t>
  </si>
  <si>
    <t>TOTAL</t>
  </si>
  <si>
    <t>CLASIFICACION FUNCIONAL DEL GASTO</t>
  </si>
  <si>
    <t>CÓDIGO</t>
  </si>
  <si>
    <t>GOBIERNO</t>
  </si>
  <si>
    <t>COORDINACION DE LA POLITICA DE GOBIERNO</t>
  </si>
  <si>
    <t>ASUNTOS DE ORDEN PUBLICO Y SEGURIDAD INTERIOR</t>
  </si>
  <si>
    <t>DESARROLLO SOCIAL</t>
  </si>
  <si>
    <t>VIVIENDA Y SERVICIOS A LA COMUNIDAD</t>
  </si>
  <si>
    <t>SALUD</t>
  </si>
  <si>
    <t>RECREACION CULTURA Y OTRAS MANIFESTACIONES SOCIALES</t>
  </si>
  <si>
    <t>EDUCACION</t>
  </si>
  <si>
    <t>PROTECCION SOCIAL</t>
  </si>
  <si>
    <t>CLASIFICACION POR TIPO DE GASTO</t>
  </si>
  <si>
    <t>GASTO CORRIENTE</t>
  </si>
  <si>
    <t>GASTO DE CAPITAL</t>
  </si>
  <si>
    <t>TABULADOR DE SUELDOS</t>
  </si>
  <si>
    <t>NÚMERO DE PLAZAS</t>
  </si>
  <si>
    <t>PLAZA/PUESTO</t>
  </si>
  <si>
    <t>REMUNERACIONES</t>
  </si>
  <si>
    <t>PLAZAS</t>
  </si>
  <si>
    <t>DE</t>
  </si>
  <si>
    <t>HASTA</t>
  </si>
  <si>
    <t>01 Presidencia Mpal</t>
  </si>
  <si>
    <t>03 Sindicatura</t>
  </si>
  <si>
    <t>Regidor</t>
  </si>
  <si>
    <t>Presidenta y Directora del DIF</t>
  </si>
  <si>
    <t>Secretario Municipal</t>
  </si>
  <si>
    <t xml:space="preserve">Tesorero </t>
  </si>
  <si>
    <t>Director</t>
  </si>
  <si>
    <t>Secretaria Particular</t>
  </si>
  <si>
    <t>Responsable de area</t>
  </si>
  <si>
    <t>Juez Conciliador</t>
  </si>
  <si>
    <t>Oficial del Registro del Edo. Familiar</t>
  </si>
  <si>
    <t>Contralor</t>
  </si>
  <si>
    <t>Proyectista</t>
  </si>
  <si>
    <t>subdirector</t>
  </si>
  <si>
    <t>Comandante</t>
  </si>
  <si>
    <t>Encargado de Mantenimiento vehiculos o maquinaria</t>
  </si>
  <si>
    <t>Trabajadora Social</t>
  </si>
  <si>
    <t>Secretaria</t>
  </si>
  <si>
    <t>Chofer</t>
  </si>
  <si>
    <t xml:space="preserve">Auxiliar </t>
  </si>
  <si>
    <t>Cuadrilla</t>
  </si>
  <si>
    <t>Policia</t>
  </si>
  <si>
    <t>Bibliotecaria</t>
  </si>
  <si>
    <t>Intendente</t>
  </si>
  <si>
    <t>Jubilado</t>
  </si>
  <si>
    <t>EL PRESIDENTE DEL H. AYUNTAMIENTO C. GUILLERMO HERNÁNDEZ MORALES.- RUBRICA; C.RUPERTO MANRIQUEZ MORENO, SÍNDICO PROCURADOR.- RUBRICA; C.CONCEPCIÓN HERNÁNDEZ MONZALVO, REGIDORA.- RUBRICA; C.FLORECIA HERNANDEZ MONZALVO, REGIDOR.- RUBRICA; C.ROBERTO MEJIA MONTER, REGIDOR.- RUBRICA; C.JOSÉ INÉS RUBÍ OSORIO, REGIDOR.- RUBRICA; C.OFELIA PALAFOX VALENCIA, REGIDORA.- RUBRICA; C.BONIFACIO PICAZO MEJÍA, REGIDOR.- RUBRICA; C.ÁLVARO VALENCIA GARCÍA, REGIDOR.- RUBRICA; C.EDUARDO GARCÍA MONZALVO, REGIDOR.- RUBRICA; Y C. MANUEL JIMENEZ HERNANDEZ, REGIDOR.- RUBRICA.</t>
  </si>
  <si>
    <t>Norma para armonizar la presentación de la información adicional a la iniciativa de la Ley de Ingresos.</t>
  </si>
  <si>
    <t>Presentación de la información adicional a la iniciativa de la Ley de Ingresos; Con fundamento en los artículos 9, fracciones I y IX, 14 y 61, fracción I, último párrafo de la Ley General de Contabilidad Gubernamental y Cuarto Transitorio del Decreto por el que se reforma y adiciona la Ley General de Contabilidad Gubernamental, para transparentar y armonizar la información financiera relativa a la aplicación de recursos públicos en los distintos órdenes de gobierno, publicado en el Diario Oficial de la Federación el 12 de noviembre de 2012.</t>
  </si>
  <si>
    <t>Hidalgo/Mineral del Chico</t>
  </si>
  <si>
    <t>¿De donde obtienen los gobiernos sus ingresos?</t>
  </si>
  <si>
    <t>Aportaciones Federales</t>
  </si>
  <si>
    <t>Porcentaje</t>
  </si>
  <si>
    <t>Para el ejercicio fiscal 2014 tiene estimado captar ingresos por los siguientes conceptos y montos:</t>
  </si>
  <si>
    <t>Es un instrumento jurídico, que en primer instancia es aprobado por el H. Ayuntamiento Municipal y posteriormente por el H. Congreso del Estado y contempla lo que se estima captar en ingresos en un ejercicio fiscal completo de las diferentes fuentes como son: impuestos, derechos, productos, aprovechamientos, participaciones, aportaciones, etc.   La Ley de Ingresos contribuye a impulsar el desarrollo económico y la competitividad y debe desarrollarse bajo el marco del federalismo Hacendario a fin de lograr que el Municipio cuente con mayor autonomía financiera y fiscal. Busca la suficiencia de recursos para atender las demandas sociales e instrumentar políticas públicas que impulsen el desarrollo sostenible y mayores niveles de bienestar social, garantizar la equidad tributaria y coadyuvar con ello a la estabilidad económica del Estado.</t>
  </si>
  <si>
    <t xml:space="preserve">El Municipio del Mineral del Chico obtiene sus ingresos de los contribuyentes por las atribuciones que tiene de cobrar impuestos, contribuciones de mejoras, derechos, productos y aprovechamientos así como de recibir  participaciones, aportaciones y otros fondos federales. </t>
  </si>
  <si>
    <t>¿En que se gasta?</t>
  </si>
  <si>
    <t xml:space="preserve">     Servicios Personales</t>
  </si>
  <si>
    <t xml:space="preserve">     Materiales y Suministros</t>
  </si>
  <si>
    <t xml:space="preserve">     Servicios Generales</t>
  </si>
  <si>
    <t xml:space="preserve">     Transferencias Asignaciones, subsidios y otras ayudas </t>
  </si>
  <si>
    <t xml:space="preserve">     Bienes Muebles Inmuebles e Intangibles</t>
  </si>
  <si>
    <t xml:space="preserve">     Total</t>
  </si>
  <si>
    <t>¿Para que se gasta?</t>
  </si>
  <si>
    <t>- Norma para establecer la estructura del Calendario del Presupuesto de Egresos base mensual</t>
  </si>
  <si>
    <t>- Norma para establecer la estructura del Calendario de Ingresos base mensual</t>
  </si>
  <si>
    <t>BANORTE</t>
  </si>
  <si>
    <t>Hidalgo/Mineral del Chico:</t>
  </si>
  <si>
    <t>Norma para establecer la estructura de información del formato de aplicación de</t>
  </si>
  <si>
    <t>recursos del Fondo de Aportaciones para el Fortalecimiento de los Municipios de las</t>
  </si>
  <si>
    <t>Demarcaciones Territoriales del Distrito Federal (FORTAMUN)</t>
  </si>
  <si>
    <t>Municipio de Mineral del Chico</t>
  </si>
  <si>
    <t>Es un instrumento jurídico, de política económica y de política de gasto, que aprueba el cabildo, conforme a la propuesta que presenta el C. Presidente Municipal, en el cual se establece el ejercicio, control y evaluación del gasto público de las Dependencias  Municipales, a través de los programas derivados del Plan de Desarrollo Municipal, durante un año completo.
Es importante porque en el se planea un gasto responsable y la estrategia económica a seguir para atender las necesidades de la sociedad. Su utilidad radica en la operación del proceso de programación, presupuestacion y ejecución del presupuesto por las dependencias y entidades públicas, a fin de minimizar riesgos en la ejecución de las acciones y en la aplicación de los recursos, logrando resultados eficientes.</t>
  </si>
  <si>
    <t xml:space="preserve">     Inversión Publica</t>
  </si>
  <si>
    <t>Involucrarse en la vigilancia del Presupuesto de Egresos y dar seguimiento ya sea de forma personalizada o por internet que el Gobierno Municipal cumpla con las metas establecidas en el Plan de Desarrollo Municipal. Ya que los sectores de la sociedad participaron en forma activa y organizada en el proyecto de desarrollo de sus regiones.</t>
  </si>
  <si>
    <t>DE LA TRANSPARENCIA Y DIFUSION DE LA INFORMACION FINANCIERA</t>
  </si>
  <si>
    <t>TITULO QUINTO DE LA LEY GENERAL DE CONTABILIDAD GUBERNAMENTAL</t>
  </si>
  <si>
    <t>En apego al artículo 69 de la Ley General de Contabilidad Gubernamental, para la presentación de la información financiera y la cuenta pública los entes obligados incluirán la relación de las cuentas bancarias productivas específicas, en las cuales se depositaron los recursos federales transferidos, por cualquier concepto, durante el ejercicio fiscal correspondiente</t>
  </si>
  <si>
    <t>En apego al artículo 68 de la Ley General de Contabilidad Gubernamental en los programas en que concurran recursos federales, de las entidades federativas y, en su caso, municipios y demarcaciones territoriales del Distrito Federal, se harán las anotaciones respectivas identificando el monto correspondiente a cada orden de gobierno.</t>
  </si>
  <si>
    <t>NORMA PARA LA DIFUSION A LA CIUDADANIA DE LA LEY DE INGRESOS Y DEL PRESUPUESTO DE EGRESOS ART. 62 DE LA LEY GENERAL DE CONTABILIDAD GUBERNAMENTAL</t>
  </si>
  <si>
    <t>En apego al artículo 76 de la Ley General de Contabilidad Gubernamental, los entes obligados difundirán en Internet la información relativa al FORTAMUN, especificando cada uno de los destinos señalados para dicho Fondo en la Ley de Coordinación Fiscal</t>
  </si>
  <si>
    <t>De conformidad al artículo 81 de la Ley General de Contabilidad Gubernamental, la información respecto al ejercicio y destino del gasto federalizado, así como respecto al reintegro de los recursos federales no devengados por los entes obligados, para efectos de los informes trimestrales y la cuenta pública, deberá presentarse en los formatos aprobados por el Consejo Nacional de Armonización Contable.</t>
  </si>
  <si>
    <t>De conformidad al artículo 78 de la Ley General de Contabilidad Gubernamental los entes obligados publicaran la información relativa a las características de las obligaciones que se pagan o garantizan con recursos de fondos federales</t>
  </si>
  <si>
    <t>Formato de información de obligaciones pagadas o garantizadas con fondos federales</t>
  </si>
  <si>
    <t>Tipo de Obligación</t>
  </si>
  <si>
    <t>Plazo</t>
  </si>
  <si>
    <t>Tasa</t>
  </si>
  <si>
    <t>Fin, Destino y Objeto</t>
  </si>
  <si>
    <t>Acreedor, Proveedor o Contratista</t>
  </si>
  <si>
    <t>Importe Total</t>
  </si>
  <si>
    <t>Importe y porcentaje del total que se paga y garantiza con el recurso de dichos fondos</t>
  </si>
  <si>
    <t>Fondo</t>
  </si>
  <si>
    <t>Importe Garantizado</t>
  </si>
  <si>
    <t>Importe Pagado</t>
  </si>
  <si>
    <t>% respecto al total</t>
  </si>
  <si>
    <t>Importe</t>
  </si>
  <si>
    <t>Deuda Pública Bruta Total al 31 de diciembre del Año X</t>
  </si>
  <si>
    <t>(-)Amortización 1</t>
  </si>
  <si>
    <t>Deuda Pública Bruta Total descontando la amortización 1</t>
  </si>
  <si>
    <t>(-)Amortización 2</t>
  </si>
  <si>
    <t>Deuda Pública Bruta Total descontando la amortización 2</t>
  </si>
  <si>
    <t>2. Un comparativo de la relación deuda pública bruta total a producto interno bruto del estado entre el 31 de diciembre del ejercicio fiscal anterior y la fecha de la amortización.</t>
  </si>
  <si>
    <t>Al 31 de dic. del año anterior</t>
  </si>
  <si>
    <t>Trimestre que se informa</t>
  </si>
  <si>
    <t>Producto interno bruto estatal</t>
  </si>
  <si>
    <t>Saldo de la deuda pública</t>
  </si>
  <si>
    <t>3. Un comparativo de la relación deuda pública bruta total a ingresos propios del estado o municipio, según corresponda, entre el 31 de diciembre del ejercicio fiscal anterior y la fecha de la amortización.</t>
  </si>
  <si>
    <t>Ingresos Propios</t>
  </si>
  <si>
    <t>Saldo de la Deuda Pública</t>
  </si>
  <si>
    <t>En apego al artículo 66 de la Ley General de Contabilidad Gubernamental, las secretarías de finanzas o sus equivalentes de las entidades federativas, así como las tesorerías de los municipios deberán publicar en Internet, los calendarios de ingresos con base mensual, en los formatos y plazos que determine el Consejo Nacional de Armonización Contable.</t>
  </si>
  <si>
    <t>Con fundamento en los artículos 9, fracciones I y IX, 14 y 66, segundo párrafo, de la Ley General de Contabilidad Gubernamental y Cuarto Transitorio del Decreto por el que se reforma y adiciona la Ley General de Contabilidad Gubernamental, para transparentar y armonizar la información financiera relativa a la aplicación de recursos públicos en los distintos órdenes de gobierno publicado en el Diario Oficial de la Federación el 12 de noviembre de 2012</t>
  </si>
  <si>
    <t>Ente Público: Municipio del Mineral del Chico</t>
  </si>
  <si>
    <t>En apego al artículo 67 de la Ley General de Contabilidad Gubernamental, los entes obligados publicarán en Internet la información sobre los montos pagados durante el periodo por concepto de ayudas y subsidios a los sectores económicos y sociales.</t>
  </si>
  <si>
    <t>Art.61 Fracc. I</t>
  </si>
  <si>
    <t>Art. 61 Fracc. II</t>
  </si>
  <si>
    <t>Art.62</t>
  </si>
  <si>
    <t xml:space="preserve">Art. 66 </t>
  </si>
  <si>
    <t>Art. 66</t>
  </si>
  <si>
    <t>Art. 67</t>
  </si>
  <si>
    <t xml:space="preserve">Art. 68 </t>
  </si>
  <si>
    <t xml:space="preserve">Art. 76 </t>
  </si>
  <si>
    <t>Art. 69</t>
  </si>
  <si>
    <t xml:space="preserve">Art.81 </t>
  </si>
  <si>
    <t>Art. 78</t>
  </si>
  <si>
    <t>Norma para establecer la estructura de los formatos de información de obligaciones pagadas  o garantizadas con fondos federales.</t>
  </si>
  <si>
    <t>Con fundamento en los artículos 9, fracciones I y IX, 14 y 78 de la Ley General de Contabilidad Gubernamental y Cuarto Transitorio del Decreto por el que se reforma y adiciona la Ley General de Contabilidad Gubernamental, para transparentar y armonizar la información financiera relativa a la aplicación de recursos públicos en los distintos órdenes de gobierno publicado en el Diario Oficial de la Federación  el 12 de noviembre de 2012.</t>
  </si>
  <si>
    <t>Al período (trimestral)</t>
  </si>
  <si>
    <t>1 La reducción del saldo de su deuda pública bruta total con motivo de cada una de las amortizaciones a que se refiere este artículo, con relación al registrado al 31 de diciembre del ejercicio fiscal anterior.</t>
  </si>
  <si>
    <t>- Norma para establecer la estructura de la información de montos pagados por ayudas y subsidios</t>
  </si>
  <si>
    <t>- Norma para establecer la estructura de información del formato de programas con recursos federales por orden de gobierno</t>
  </si>
  <si>
    <t>- Norma para establecer la estructura de información de la rendición de las cuentas bancarias productivas especificas.</t>
  </si>
  <si>
    <t>- Norma para establecer la estructura de información del formato de aplicación de recursos del Fondo de Aportaciones para el Fortalecimiento Municipal</t>
  </si>
  <si>
    <t>-  Norma para establecer la Estructura de los formatos de información de obligaciones pagadas o garantizadas con fondos federales.</t>
  </si>
  <si>
    <t>- Norma para Establecer la estructura de información del formato del ejercicio y destino del gasto federalizado y reintegros.</t>
  </si>
  <si>
    <t>- Norma para armonizar la presentación de la información adicional a la iniciativa de la Ley de ingresos</t>
  </si>
  <si>
    <t>- Norma para armonizar la presentación de la información adicional del Proyecto del Presupuesto de Egresos</t>
  </si>
  <si>
    <t>- Norma para la difusión a la ciudadanía de la Ley de Ingresos y el Presupuesto de Egresos.</t>
  </si>
  <si>
    <t>Norma para establecer la estructura de información del formato de programas con recursos federales por orden de Gobierno</t>
  </si>
  <si>
    <t>SOCIAL</t>
  </si>
  <si>
    <t>PAGV760214HHGLML05</t>
  </si>
  <si>
    <t>PAGV760214</t>
  </si>
  <si>
    <t>EUGENIO HERNANDEZ SANCHEZ</t>
  </si>
  <si>
    <t>HESE810708HHGRNG07</t>
  </si>
  <si>
    <t>HESE810708</t>
  </si>
  <si>
    <t>VALENTIN PLATA JUAREZ</t>
  </si>
  <si>
    <t>PAJV610214HHGLRL02</t>
  </si>
  <si>
    <t>PAJV610214</t>
  </si>
  <si>
    <t>LEILA ALTAMIRANO PALAFOX</t>
  </si>
  <si>
    <t>AAPL801209MDFLLL03</t>
  </si>
  <si>
    <t>AAPL801209</t>
  </si>
  <si>
    <t>PATRICIO HERNANDEZ PALAFOX</t>
  </si>
  <si>
    <t>HEPP720317HHGRLT05</t>
  </si>
  <si>
    <t>HEPP720317</t>
  </si>
  <si>
    <t>PAVA730530HHGLLS01</t>
  </si>
  <si>
    <t>PAVA730530</t>
  </si>
  <si>
    <t>JAIME TRIGUEROS MONZALVO</t>
  </si>
  <si>
    <t>TIMJ800422HHGRNM04</t>
  </si>
  <si>
    <t>TIMJ800422</t>
  </si>
  <si>
    <t>GENARO SALINAS SALINAS</t>
  </si>
  <si>
    <t>SASG621202HHGLLN03</t>
  </si>
  <si>
    <t>SASG621202</t>
  </si>
  <si>
    <t>GRACIANO PALAFOX HERNANDEZ</t>
  </si>
  <si>
    <t>PAHG571218HHGLRR01</t>
  </si>
  <si>
    <t>PAHG571218</t>
  </si>
  <si>
    <t>ACTIVIDADES CIVICAS Y FESTIVIDADES PUBLICAS</t>
  </si>
  <si>
    <t>OTRAS PRESTACIONES</t>
  </si>
  <si>
    <t>0501 SUELDOS DE TESORERIA MUNICIPAL</t>
  </si>
  <si>
    <t>0701 SUELDOS DE CONTRALORIA MUNICIPAL</t>
  </si>
  <si>
    <t>09 SUELDOS DE OBRAS PUBLICAS Y DESARROLLO URBANO, VIVIENDA, MOVILIDAD Y SERVICIOS MUNICIPALES</t>
  </si>
  <si>
    <t>0901 DIRECCION DE OBRAS PUBLICAS</t>
  </si>
  <si>
    <t>0903 ESTUDIOS Y PROYECTOS</t>
  </si>
  <si>
    <t>0909 SERVICIOS MUNICIPALES</t>
  </si>
  <si>
    <t>0910 MANTENIMIENTO DE VEHICULOS Y MAQUINARIA</t>
  </si>
  <si>
    <t>15 SUELDOS DE DIF MUNICIPAL</t>
  </si>
  <si>
    <t>1501 DIRECCION DEL DIF MUNICIPAL</t>
  </si>
  <si>
    <t>1502 ESPACIOS DE ALIMENTACION ENCUENTRO Y DESARROLLO</t>
  </si>
  <si>
    <t>1503 CENTROS DE APRENDIZAJE INFANTIL COMUNITARIO</t>
  </si>
  <si>
    <t>COMPENSACIONES DEL PERSONAL DE PRESIDENCIA MUNICIPAL</t>
  </si>
  <si>
    <t>0501 COMPENSACIONES DE TESORERIA MUNICIPAL</t>
  </si>
  <si>
    <t>0701 COMPENSACIONES DE CONTRALORIA MUNICIPAL</t>
  </si>
  <si>
    <t>09 COMPENSACIONES DE OBRAS PUBLICAS Y DESARROLLO URBANO, VIVIENDA, MOVILIDAD Y SERVICIOS MUNICIPALES</t>
  </si>
  <si>
    <t>0901 COMPENSACIONES DIRECCION DE OBRAS PUBLICAS</t>
  </si>
  <si>
    <t>0903 COMPENSACIONES ESTUDIOS Y PROYECTOS</t>
  </si>
  <si>
    <t>0909 COMPENSACIONES SERVICIOS MUNICIPALES</t>
  </si>
  <si>
    <t>0910 COMPENSACIONES DE MANTENIMIENTO DE VEHICULOS Y MAQUINARIA</t>
  </si>
  <si>
    <t>15 COMPENSACIONES DE DIF MUNICIPAL</t>
  </si>
  <si>
    <t>1501 COMPENSACIONES DIRECCION DEL DIF MUNICIPAL</t>
  </si>
  <si>
    <t>1502 COMPENSACIONES ESPACIOS DE ALIMENTACION ENCUENTRO Y DESARROLLO</t>
  </si>
  <si>
    <t>1503 COMPENSACIONES CENTROS DE APRENDIZAJE INFANTIL COMUNITARIO</t>
  </si>
  <si>
    <t>0501 GRATIFICACION ANUAL DE TESORERIA MUNICIPAL</t>
  </si>
  <si>
    <t>0701 GRATIFICACION ANUAL DE CONTRALORIA MUNICIPAL</t>
  </si>
  <si>
    <t>09 GRATIFICACION ANUAL DE OBRAS PUBLICAS Y DESARROLLO URBANO, VIVIENDA, MOVILIDAD Y SERVICIOS MUNICIPALES</t>
  </si>
  <si>
    <t>0901 GRATIFICACION ANUAL DIRECCION DE OBRAS PUBLICAS</t>
  </si>
  <si>
    <t>0903 GRATIFICACION ANUAL ESTUDIOS Y PROYECTOS</t>
  </si>
  <si>
    <t>0909 GRATIFICACION ANUAL SERVICIOS MUNICIPALES</t>
  </si>
  <si>
    <t>0910 GRATIFICACION ANUAL MANTENIMIENTO DE VEHICULOS Y MAQUINARIA</t>
  </si>
  <si>
    <t>15 GRATIFICACION ANUAL DE DIF MUNICIPAL</t>
  </si>
  <si>
    <t>1501 GRATIFICACION ANUAL DIRECCION DEL DIF MUNICIPAL</t>
  </si>
  <si>
    <t>1502 GRATIFICACION ANUAL ESPACIOS DE ALIMENTACION ENCUENTRO Y DESARROLLO</t>
  </si>
  <si>
    <t>1503 GRATIFICACION ANUAL CENTROS DE APRENDIZAJE INFANTIL COMUNITARIO</t>
  </si>
  <si>
    <t>SUELDOS BASE A PERSONAL EVENTUAL DE SERVICIOS MUNICIPALES</t>
  </si>
  <si>
    <t>SUELDOS BASE A PERSONAL EVENTUAL DE EDUCACION</t>
  </si>
  <si>
    <t>SUELDO BASE A PERSONAL EVENTUAL DE SECRETARIA GENERAL</t>
  </si>
  <si>
    <t>SUELDO BASE A PERSONAL EVENTUAL DE TESORERIA</t>
  </si>
  <si>
    <t>SUELDO BASE A PERSONAL EVENTUAL DE DIRECCION DE DIF</t>
  </si>
  <si>
    <t>SUELDO BASE A PERSONAL EVENTUAL DE PROTECCION CIVIL</t>
  </si>
  <si>
    <t>PRIMA QUINQUENAL</t>
  </si>
  <si>
    <t>PRIMA DE VACACIONES Y DOMINICAL</t>
  </si>
  <si>
    <t>PRESTACIONES CONTRACTUALES</t>
  </si>
  <si>
    <t>PRESTACIONES ESTABLECIDAS POR CONDICIONES GENERALES DE TRABAJO</t>
  </si>
  <si>
    <t>OTRAS PRESTACIONES (CANASTA BASICA)</t>
  </si>
  <si>
    <t>SUELDOS DEL PERSONAL DE SEGURIDAD PUBLICA</t>
  </si>
  <si>
    <t>COMPENSACIONES DEL PERSONAL DE SEGURIDAD PUBLICA</t>
  </si>
  <si>
    <t>DIETAS</t>
  </si>
  <si>
    <t>DIETAS SINDICATURA</t>
  </si>
  <si>
    <t>DIETAS REGIDURIA</t>
  </si>
  <si>
    <t>SUELDOS</t>
  </si>
  <si>
    <t>02 SUELDOS DEL PERSONAL DE SECRETARIA GENERAL MUNICIPAL</t>
  </si>
  <si>
    <t>0201 SUELDOS SECRETARIA GENERAL</t>
  </si>
  <si>
    <t>0202 SUELOS DESARROLLO ECONOMICO</t>
  </si>
  <si>
    <t>0203 SUELDOS REGLAMENTOS</t>
  </si>
  <si>
    <t>0204 SUELDOS JUZGADO MENOR MUNICIPAL</t>
  </si>
  <si>
    <t>0205 SUELDOS OFICIAL DEL REGISTRO DEL ESTADO FAMILIAR</t>
  </si>
  <si>
    <t>0206 SUELDOS  PROYECTOS PRODUCTIVOS</t>
  </si>
  <si>
    <t>0207 SUELDOS  PROTECCION CIVIL</t>
  </si>
  <si>
    <t>0208 SUELDOS CULTURA Y DEPORTES</t>
  </si>
  <si>
    <t>0209 SUELDOS EDUCACION</t>
  </si>
  <si>
    <t>0210 SUELDOS ECOLOGIA</t>
  </si>
  <si>
    <t>0211 SUELDOS PROGRAMAS SOCIALES</t>
  </si>
  <si>
    <t>0212 SUELDOS TURISMO</t>
  </si>
  <si>
    <t>0213 SUELDOS INFORMATICA</t>
  </si>
  <si>
    <t>02 COMPENSACIONES DE SECRETARIA GENERAL MUNICIPAL</t>
  </si>
  <si>
    <t>0201 COMPENSACIONES SECRETARIA GENERAL</t>
  </si>
  <si>
    <t>0202 COMPENSACIONES DESARROLLO ECONOMICO</t>
  </si>
  <si>
    <t>0203 COMPENSACIONES REGLAMENTOS</t>
  </si>
  <si>
    <t>0204 COMPENSACIONES JUZGADO MENOR MUNICIPAL</t>
  </si>
  <si>
    <t>0205 COMPENSACIONES OFICIAL DEL REGISTRO DEL ESTADO FAMILIAR</t>
  </si>
  <si>
    <t>0206 COMPENSACIONES PROYECTOS PRODUCTIVOS</t>
  </si>
  <si>
    <t>0207 COMPENSACIONES PROTECCION CIVIL</t>
  </si>
  <si>
    <t>0208 COMPENSACIONES CULTURA Y DEPORTES</t>
  </si>
  <si>
    <t>0209 COMPENSACIONES EDUCACION</t>
  </si>
  <si>
    <t>0210 COMPENSACIONES ECOLOGIA</t>
  </si>
  <si>
    <t>0211 COMPENSACIONES PROGRAMAS SOCIALES</t>
  </si>
  <si>
    <t>0212 COMPENSACIONES TURISMO</t>
  </si>
  <si>
    <t>0213 COMPENSACIONES INFORMATICA</t>
  </si>
  <si>
    <t xml:space="preserve">GRATIFICACION ANUAL  </t>
  </si>
  <si>
    <t>GRATIFICACION ANUAL DE PRESIDENCIA MUNICIPAL</t>
  </si>
  <si>
    <t>02 GRATIFICACION ANUAL DE SECRETARIA GENERAL MUNICIPAL</t>
  </si>
  <si>
    <t>0201 GRATIFICACION ANUAL SECRETARIA GENERAL</t>
  </si>
  <si>
    <t>0202 GRATIFICACION ANUAL DESARROLLO ECONOMICO</t>
  </si>
  <si>
    <t>0203 GRATIFICACION ANUAL REGLAMENTOS</t>
  </si>
  <si>
    <t>0204 GRATIFICACION ANUAL JUZGADO MENOR MUNICIPAL</t>
  </si>
  <si>
    <t>0205 GRATIFICACION ANUAL OFICIAL DEL REGISTRO DEL ESTADO FAMILIAR</t>
  </si>
  <si>
    <t>0206 GRATIFICACION ANUAL PROYECTOS PRODUCTIVOS</t>
  </si>
  <si>
    <t>0207 GRATIFICACION ANUAL PROTECCION CIVIL</t>
  </si>
  <si>
    <t>0208 GRATIFICACION ANUAL CULTURA Y DEPORTES</t>
  </si>
  <si>
    <t>0209 GRATIFICACION ANUAL EDUCACION</t>
  </si>
  <si>
    <t>0210 GRATIFICACION ANUAL ECOLOGIA</t>
  </si>
  <si>
    <t>0211 GRATIFICACION ANUAL PROGRAMAS SOCIALES</t>
  </si>
  <si>
    <t>0212 GRATIFICACION ANUAL TURISMO</t>
  </si>
  <si>
    <t>0213 GRATIFICACION ANUAL INFORMATICA</t>
  </si>
  <si>
    <t>PRIMAS POR AÑO DE SERVICIO EFECTIVOS PRESTADOS</t>
  </si>
  <si>
    <t>PRIMAS DE VACACIONES</t>
  </si>
  <si>
    <t>SUELDO BASE A PERSONAL EVENTUAL</t>
  </si>
  <si>
    <t>SUELDO BASE A PERSONAL EVENTUAL DE  ESPACIOS DE ALIMENTACION ENCUENTRO Y DESARROLLO DIF</t>
  </si>
  <si>
    <t>MATERIAL DE OFICINA</t>
  </si>
  <si>
    <t>GASTOS DE OFICINA</t>
  </si>
  <si>
    <t xml:space="preserve">MATERIALES Y UTILES DE IMPRESIÓN </t>
  </si>
  <si>
    <t>MATERIALES Y UTILES CONSUMIBLES PARA EL PROCESAMIENTO EN EQUIPOS Y BIENES INFORMATICOS</t>
  </si>
  <si>
    <t>MATERIAL DE LIMPIEZA</t>
  </si>
  <si>
    <t>ALIMENTACION DE PERSONAS</t>
  </si>
  <si>
    <t>CAL, YESO Y PRODUCTOS DEL YESO</t>
  </si>
  <si>
    <t>OTROS MATERIALES Y ARTICULOS DE CONSTRUCCION Y REPARACION</t>
  </si>
  <si>
    <t>COMBUSTIBLES Y LUBRICANTES PARA VEHICULOS Y EQUIPO TERRESTRE</t>
  </si>
  <si>
    <t>REFACCIONES</t>
  </si>
  <si>
    <t>OTROS PRODUCTOS QUIMICOS (MATERIAL DE CLORACION)</t>
  </si>
  <si>
    <t>REFACCIONES (VEHICULOS DE SEGURIDAD PUBLICA)</t>
  </si>
  <si>
    <t>MATERIALES DE SEGURIDAD PUBLICA</t>
  </si>
  <si>
    <t>MATERIAL DE OFICINA DEL DIF</t>
  </si>
  <si>
    <t>ALIMENTACION DE PERSONAS DIF</t>
  </si>
  <si>
    <t>COMBUSTIBLES Y LUBRICANTES PARA VEHICULOS Y EQUIPO TERRESTRE DIF</t>
  </si>
  <si>
    <t>REFACCIONES PARA VEHICULOS DIF</t>
  </si>
  <si>
    <t>FONDO DE IMPUESTO SOBRE AUTOMOVILES NUEVOS</t>
  </si>
  <si>
    <t>FONDO DE IMPUESTO ESPECIAL SOBRE PRODUCCION Y SERVICIOS</t>
  </si>
  <si>
    <t>FONDO DE COMPENSACION DEL IMPUESTO SOBRE AUTOMOVILES NUEVOS</t>
  </si>
  <si>
    <t xml:space="preserve">SERVICIOS </t>
  </si>
  <si>
    <t>SERVICIO DE AGUA POTABLE DE BENITO JUAREZ</t>
  </si>
  <si>
    <t>SERVICIO TELEFONICO TRADICIONAL</t>
  </si>
  <si>
    <t>SERVICIO DE TELEFONIA CELULAR</t>
  </si>
  <si>
    <t>ARRENDAMIENTO DE MAQUINARIA Y EQUIPO</t>
  </si>
  <si>
    <t>SERVICIOS DE CONSULTORIA</t>
  </si>
  <si>
    <t>SERVICIOS DE INFORMATICA</t>
  </si>
  <si>
    <t>CONSERVACION Y MANTENIMIENTO MENOR DE INMUEBLES</t>
  </si>
  <si>
    <t>MANTENIMIENTO DE MOBILIARIO Y EQUIPO DE ADMINISTRACION</t>
  </si>
  <si>
    <t>MANTENIMIENTO DE BIENES INFORMATICOS</t>
  </si>
  <si>
    <t>MANTENIMIENTO DE VEHICULOS</t>
  </si>
  <si>
    <t>MANTENIMIENTO DE MAQUINARIA Y EQUIPO</t>
  </si>
  <si>
    <t>DIFUSION DE PROGRAMAS Y ACTIVIDADES GUBERNAMENTALES</t>
  </si>
  <si>
    <t xml:space="preserve">PAGO DE DERECHOS </t>
  </si>
  <si>
    <t xml:space="preserve">SERVICIOS DE CONSULTORIA </t>
  </si>
  <si>
    <t>CONSERVACION Y MANTENIMIENTO MENOR DE INMUEBLLES</t>
  </si>
  <si>
    <t>IMPUESTOS SOBRE NOMINAS Y OTROS QUE SE DERIVEN DE UNA RELACION LABORAL</t>
  </si>
  <si>
    <t>SERVICIO DE ENERGIA ELECTRICA (ALUMBRADO PUBLICO)</t>
  </si>
  <si>
    <t>MANTENIMIENTO DE VEHICULOS DE SEGURIDAD PUBLICA</t>
  </si>
  <si>
    <t>CONSERVACION Y MANTENIMIENTO MENOR DE INMUEBLES DIF</t>
  </si>
  <si>
    <t>SUBSIDIOS A LA INVERSION</t>
  </si>
  <si>
    <t>SUBSIDIOS A LA VIVIENDA</t>
  </si>
  <si>
    <t xml:space="preserve">AYUDAS SOCIALES A PERSONAS </t>
  </si>
  <si>
    <t>AYUDAS SOCIALES A INSTITUCIONES DE ENSEÑANZA</t>
  </si>
  <si>
    <t>SUBSIDIOS PARA EL FOMENTO DEPORTIVO</t>
  </si>
  <si>
    <t>SUBSIDIOS A ORGANIZACIONES DIVERSAS (APOYO A COMUNIDADES)</t>
  </si>
  <si>
    <t>DONATIVOS A INSTITUCIONES SIN FINES DE LUCRO (CENTROS DE SALUD)</t>
  </si>
  <si>
    <t>SUBSIDIOS A ORGANIZACIONES DIVERSAS (APOYOS A COMUNIDADES) DIF</t>
  </si>
  <si>
    <t>SUBSIDIOS PARA EL FOMENTO DEPORTIVO DIF</t>
  </si>
  <si>
    <t xml:space="preserve"> AYUDAS SOCIALES A PERSONAS (TERCERA EDAD DEL DIF)</t>
  </si>
  <si>
    <t>DONATIVOS A INSTITUCIONES SIN FINES DE LUCRO DIF (CENTROS DE SALUD) DIF</t>
  </si>
  <si>
    <t>SUBSIDIOS A LA INVERSION DIF</t>
  </si>
  <si>
    <t>AYUDAS SOCIALES A PERSONAS (GASTOS MEDICOS) DIF</t>
  </si>
  <si>
    <t>AYUDAS SOCIALES A PERSONAS (GASTOS FUNERARIOS) DIF</t>
  </si>
  <si>
    <t>AYUDAS SOCIALES A INSTITUCIONES DE ENSEÑANZA DIF</t>
  </si>
  <si>
    <t>SUBSIDIOS A ORGANIZACIONES DIVERSAS (APOYOS A COMUNIDADES)</t>
  </si>
  <si>
    <t>AYUDAS A INSTITUCIONES DE ENSEÑANZA</t>
  </si>
  <si>
    <t>SUBSIDIOS A ORGANIZACIONES DIVERSAS (DEFENSA DEL MENOR)</t>
  </si>
  <si>
    <t>BIENES INFORMATICOS</t>
  </si>
  <si>
    <t>EQUIPOS Y APARATOS DE COMUNICACIÓN Y TELECOMUNICACION</t>
  </si>
  <si>
    <t>EQUIPO DE CONSTRUCCION</t>
  </si>
  <si>
    <t>FONDO DE INCENTIVOS A LA VENTA FINAL DE GASOLINA Y DIESEL</t>
  </si>
  <si>
    <t>OBRA PUBLICA</t>
  </si>
  <si>
    <t>TOTAL DEL PRESUPUESTO DE EGRESOS 2015</t>
  </si>
  <si>
    <t>01 H. AYUNTAMIENTO</t>
  </si>
  <si>
    <t>0101 PRESIDENCIA MUNICIPAL</t>
  </si>
  <si>
    <t>0102 SINDICATURA</t>
  </si>
  <si>
    <t>0103 REGIDURIA</t>
  </si>
  <si>
    <t>02 SECRETARIA MUNICIPAL</t>
  </si>
  <si>
    <t>0201 SECRETARIA GENERAL</t>
  </si>
  <si>
    <t>0202 DESARROLLO ECONOMICO</t>
  </si>
  <si>
    <t>0203 REGLAMENTOS</t>
  </si>
  <si>
    <t>0204 JUZGADO MENOR MUNICIPAL</t>
  </si>
  <si>
    <t>0205 OFICIAL DEL REGISTRO DEL ESTADO FAMILIAR</t>
  </si>
  <si>
    <t>0206 PROYECTOS PRODUCTIVOS</t>
  </si>
  <si>
    <t>0207 PROTECCION CIVIL</t>
  </si>
  <si>
    <t>0208 CULTURA Y DEPORTES</t>
  </si>
  <si>
    <t>0209 EDUCACION</t>
  </si>
  <si>
    <t>0210 ECOLOGIA</t>
  </si>
  <si>
    <t>0211 PROGRAMAS SOCIALES</t>
  </si>
  <si>
    <t>0212TURISMO</t>
  </si>
  <si>
    <t>0213 INFORMATICA</t>
  </si>
  <si>
    <t>0501 TESORERIA</t>
  </si>
  <si>
    <t>0701 CONTRALORIA Y TRANSPARENCIA</t>
  </si>
  <si>
    <t>09 OBRAS PUBLICS</t>
  </si>
  <si>
    <t>1001 SEGURIDAD PUBLICA Y TRANSITO MUNICIPAL</t>
  </si>
  <si>
    <t>15 DIF MUNICIPAL</t>
  </si>
  <si>
    <t>1501 DIRECCION DIF</t>
  </si>
  <si>
    <t>100 GOBIERNO</t>
  </si>
  <si>
    <t>130 COORDINACION DE LA POLITICA DE GOBIERNO</t>
  </si>
  <si>
    <t>1.3.1</t>
  </si>
  <si>
    <t>131 Presidencia / Gubernatura</t>
  </si>
  <si>
    <t>1.3.2</t>
  </si>
  <si>
    <t>132 Política Interior</t>
  </si>
  <si>
    <t>1.3.3</t>
  </si>
  <si>
    <t>133 Preservación y Cuidado del Patrimonio Público</t>
  </si>
  <si>
    <t>1.3.4</t>
  </si>
  <si>
    <t>134 Función Pública</t>
  </si>
  <si>
    <t>1.3.5</t>
  </si>
  <si>
    <t>135 Asuntos Jurídicos</t>
  </si>
  <si>
    <t>1.5.0</t>
  </si>
  <si>
    <t>150 ASUNTOS FINANCIEROS Y HACENDARIOS</t>
  </si>
  <si>
    <t>1.5.1</t>
  </si>
  <si>
    <t>151 Asuntos Financieros</t>
  </si>
  <si>
    <t>1.5.2</t>
  </si>
  <si>
    <t>152 Asuntos Hacendarios</t>
  </si>
  <si>
    <t>1.7.0</t>
  </si>
  <si>
    <t>170 ASUNTOS DE ORDEN PUBLICO Y DE SEGURIDAD INTERIOR</t>
  </si>
  <si>
    <t>1.7.1</t>
  </si>
  <si>
    <t>171 Policía</t>
  </si>
  <si>
    <t>1.7.2</t>
  </si>
  <si>
    <t>172 Protección Civil</t>
  </si>
  <si>
    <t>1.8.0</t>
  </si>
  <si>
    <t>180 OTROS SERVICIOS GENERALES</t>
  </si>
  <si>
    <t>1.8.1</t>
  </si>
  <si>
    <t>181 Servicios Registrales, Administrativos y Patrimoniales</t>
  </si>
  <si>
    <t>2.0.0</t>
  </si>
  <si>
    <t>200 DESARROLLO SOCIAL</t>
  </si>
  <si>
    <t>2.1.0</t>
  </si>
  <si>
    <t>210 PROTECCION AMBIENTAL</t>
  </si>
  <si>
    <t>2.1.6</t>
  </si>
  <si>
    <t>216 Otros de Protección Ambiental</t>
  </si>
  <si>
    <t>2.2.0</t>
  </si>
  <si>
    <t>220 VIVIENDA Y SERVICIOS A LA COMUNIDAD</t>
  </si>
  <si>
    <t>2.2.1</t>
  </si>
  <si>
    <t>221 Urbanización</t>
  </si>
  <si>
    <t>2.2.2</t>
  </si>
  <si>
    <t>222 Desarrollo Comunitario</t>
  </si>
  <si>
    <t>2.2.3</t>
  </si>
  <si>
    <t>223 Abastecimiento de Agua</t>
  </si>
  <si>
    <t>2.2.4</t>
  </si>
  <si>
    <t>224 Alumbrado Público</t>
  </si>
  <si>
    <t>2.2.5</t>
  </si>
  <si>
    <t>225 Vivienda</t>
  </si>
  <si>
    <t>2.2.6</t>
  </si>
  <si>
    <t>226 Servicios Comunales</t>
  </si>
  <si>
    <t>2.2.7</t>
  </si>
  <si>
    <t>227 Desarrollo Regional</t>
  </si>
  <si>
    <t>2.3.0</t>
  </si>
  <si>
    <t>230 SALUD</t>
  </si>
  <si>
    <t>2.3.4</t>
  </si>
  <si>
    <t>234 Rectoría del Sistema de Salud</t>
  </si>
  <si>
    <t>2.4.0</t>
  </si>
  <si>
    <t>240 RECREACION, CULTURA Y OTRAS MANIFESTACIONES SOCIALES</t>
  </si>
  <si>
    <t>2.4.1</t>
  </si>
  <si>
    <t>241 Deporte y Recreación</t>
  </si>
  <si>
    <t>2.4.2</t>
  </si>
  <si>
    <t>242 Cultura</t>
  </si>
  <si>
    <t>2.5.0</t>
  </si>
  <si>
    <t>250 EDUCACION</t>
  </si>
  <si>
    <t>2.5.1</t>
  </si>
  <si>
    <t>251 Educación Básica</t>
  </si>
  <si>
    <t>2.5.6</t>
  </si>
  <si>
    <t>256 Otros Servicios Educativos y Actividades Inherentes</t>
  </si>
  <si>
    <t>2.6.0</t>
  </si>
  <si>
    <t>260 PROTECCION SOCIAL</t>
  </si>
  <si>
    <t>2.6.2</t>
  </si>
  <si>
    <t>262 Edad Avanzada</t>
  </si>
  <si>
    <t>2.6.3</t>
  </si>
  <si>
    <t>263 Familia e Hijos</t>
  </si>
  <si>
    <t>2.6.6</t>
  </si>
  <si>
    <t>266 Apoyo Social para la Vivienda</t>
  </si>
  <si>
    <t>2.6.8</t>
  </si>
  <si>
    <t>268 Otros Grupos Vulnerables</t>
  </si>
  <si>
    <t>2.6.9</t>
  </si>
  <si>
    <t>269 Otros de Seguridad Social y Asistencia Social</t>
  </si>
  <si>
    <t>3.0.0</t>
  </si>
  <si>
    <t>300 DESARROLLO ECONOMICO</t>
  </si>
  <si>
    <t>3.1.0</t>
  </si>
  <si>
    <t>310 ASUNTOS ECONOMICOS, COMERCIALES Y LABORALES EN GENERAL</t>
  </si>
  <si>
    <t>3.1.1</t>
  </si>
  <si>
    <t>311 Asuntos Económicos y Comerciales en General</t>
  </si>
  <si>
    <t>3.2.0</t>
  </si>
  <si>
    <t>320 AGROPECUARIA, SILVICULTURA, PESCA Y CAZA</t>
  </si>
  <si>
    <t>3.2.1</t>
  </si>
  <si>
    <t>321 Agropecuaria</t>
  </si>
  <si>
    <t>3.7.0</t>
  </si>
  <si>
    <t>370 TURISMO</t>
  </si>
  <si>
    <t>3.7.1</t>
  </si>
  <si>
    <t>371 Turismo</t>
  </si>
  <si>
    <t>Sindico</t>
  </si>
  <si>
    <t>CAPITULO 1000 SERVICIOS PERSONALES</t>
  </si>
  <si>
    <t>11 Remuneraciones al personal de carácter permanente</t>
  </si>
  <si>
    <t>12 Remuneraciones al personal de carácter transitorio</t>
  </si>
  <si>
    <t>13 Remuneraciones adicionales y especiales</t>
  </si>
  <si>
    <t>14 Seguridad Social</t>
  </si>
  <si>
    <t>15 Otras prestaciones sociales y económicas</t>
  </si>
  <si>
    <t>16 Previsiones</t>
  </si>
  <si>
    <t>17 Pago de estímulos a servidores públicos</t>
  </si>
  <si>
    <t>CAPITULO 2000 MATERIALES Y SUMINISTROS</t>
  </si>
  <si>
    <t>21 Materiales de administración, emisión de documentos y artículos oficiales</t>
  </si>
  <si>
    <t>22 Alimentos y utensilios</t>
  </si>
  <si>
    <t>23 Materias primas y materiales de producción y comercialización</t>
  </si>
  <si>
    <t>24 Materiales y artículos de construcción y de reparación</t>
  </si>
  <si>
    <t>25 Productos químicos, farmacéuticos y de laboratorio</t>
  </si>
  <si>
    <t>26 Combustibles, lubricantes y aditivos</t>
  </si>
  <si>
    <t>27 Vestuario, blancos, prendas de protección y artículos deportivos</t>
  </si>
  <si>
    <t>28 Materiales y suministros para seguridad</t>
  </si>
  <si>
    <t>29 Herramientas, refacciones y accesorios menores</t>
  </si>
  <si>
    <t>CAPITULO 3000 SERVICIOS GENERALES</t>
  </si>
  <si>
    <t>31 Servicios básicos</t>
  </si>
  <si>
    <t>32 Servicios de arrendamiento</t>
  </si>
  <si>
    <t>33 Servicios profesionales, científicos, técnicos y otros servicios</t>
  </si>
  <si>
    <t>34 Servicios financieros, bancarios y comerciales</t>
  </si>
  <si>
    <t>35 Servicios de instalación, reparación, mantenimiento y conservación</t>
  </si>
  <si>
    <t>36 Servicios de comunicación social y publicidad</t>
  </si>
  <si>
    <t>37 Servicios de traslado y viáticos</t>
  </si>
  <si>
    <t>38 Servicios oficiales</t>
  </si>
  <si>
    <t>39 Otros servicios generales</t>
  </si>
  <si>
    <t>CAPITULO 4000 TRANSF, ASIGNAC, SUBS Y OTRAS</t>
  </si>
  <si>
    <t>41 Transferencias internas y asignaciones al sector público</t>
  </si>
  <si>
    <t>42 Transferencias al resto del sector público</t>
  </si>
  <si>
    <t>43 Subsidios y subvenciones</t>
  </si>
  <si>
    <t>44 Ayudas sociales</t>
  </si>
  <si>
    <t>45 Pensiones y jubilaciones</t>
  </si>
  <si>
    <t>46 Transferencias a fideicomisos, mandatos y otros análogos</t>
  </si>
  <si>
    <t>47 Transferencias a la seguridad social</t>
  </si>
  <si>
    <t>48 Donativos</t>
  </si>
  <si>
    <t>49 Transferencias al exterior</t>
  </si>
  <si>
    <t>CAPITULO 5000 BIENES MUEBLES, INMUEBLES E INTAN.</t>
  </si>
  <si>
    <t>51 Mobiliario y equipo de administración</t>
  </si>
  <si>
    <t>52 Mobiliario y equipo educacional y recreativo</t>
  </si>
  <si>
    <t>53 Equipo e instrumental médico y de laboratorio</t>
  </si>
  <si>
    <t>54 Vehículos y equipo de transporte</t>
  </si>
  <si>
    <t>55 Equipo de defensa y seguridad</t>
  </si>
  <si>
    <t>56 Maquinaria, otros equipos y herramientas</t>
  </si>
  <si>
    <t>57 Activos biológicos</t>
  </si>
  <si>
    <t>58 Bienes inmuebles</t>
  </si>
  <si>
    <t>59 Activos intangibles</t>
  </si>
  <si>
    <t>CAPITULO 6000 INVERSION PUBLICA</t>
  </si>
  <si>
    <t>61 Obra pública en bienes de dominio público</t>
  </si>
  <si>
    <t>62 Obra pública en bienes propios</t>
  </si>
  <si>
    <t>63 Proyectos productivos y acciones de fomento</t>
  </si>
  <si>
    <t>CAPITULO 7000 INV. FINANCIERAS Y OTRAS PROV.</t>
  </si>
  <si>
    <t>71 Inversiones para el fomento de actividades prod</t>
  </si>
  <si>
    <t>72 Acciones y participaciones de capital</t>
  </si>
  <si>
    <t>73 Compra de títulos y valores</t>
  </si>
  <si>
    <t>74 Concesión de préstamos</t>
  </si>
  <si>
    <t>75 Inversiones en fideicomisos, mandatos y otros análogos</t>
  </si>
  <si>
    <t>76 Otras inversiones financieras</t>
  </si>
  <si>
    <t>79 Provisiones para contingencias y otras erogacio</t>
  </si>
  <si>
    <t>CAPITULO 8000 PARTICIPACIONES Y APORTACIONES</t>
  </si>
  <si>
    <t>81 Participaciones</t>
  </si>
  <si>
    <t>83 Aportaciones</t>
  </si>
  <si>
    <t>85 Convenios</t>
  </si>
  <si>
    <t>CAPITULO 9000 DEUDA PUBLICA</t>
  </si>
  <si>
    <t>91 Amortización de la deuda pública</t>
  </si>
  <si>
    <t>92 Intereses de la deuda pública</t>
  </si>
  <si>
    <t>93 Comisiones de la deuda pública</t>
  </si>
  <si>
    <t>94 Gastos de la deuda pública</t>
  </si>
  <si>
    <t>95 Costo por coberturas</t>
  </si>
  <si>
    <t>96 Apoyos financieros</t>
  </si>
  <si>
    <t>99 Adeudos de ejercicios fiscales anteriores (ADEF</t>
  </si>
  <si>
    <t>TOTALES</t>
  </si>
  <si>
    <t>Monto recibido del FAIS</t>
  </si>
  <si>
    <t>Costo</t>
  </si>
  <si>
    <t>Ubicación</t>
  </si>
  <si>
    <t>Entidad</t>
  </si>
  <si>
    <t>Municipio</t>
  </si>
  <si>
    <t>Localidad</t>
  </si>
  <si>
    <t>Metas</t>
  </si>
  <si>
    <t>Beneficiarios</t>
  </si>
  <si>
    <t>A fin de dar cumplimiento a lo establecido en el inciso a) de la fracción II del apartado B del artículo 33 de la Ley de Coordinación Fiscal que establece que es obligación de las entidades federativas, los municipios y demarcaciones territoriales del Distrito Federal “Hacer del conocimiento de sus habitantes, al menos a través de la página oficial de Internet de la entidad federativa conforme a los lineamientos de información pública financiera en línea del Consejo de Armonización Contable, los montos que reciban, las obras y acciones a realizar, el costo de cada una, su ubicación, metas y beneficiarios”</t>
  </si>
  <si>
    <t>Obra o acción a realizar</t>
  </si>
  <si>
    <t>Información Publica Financiera  para el Fondo de Aportaciones para la Infraestructura Social Municipal</t>
  </si>
  <si>
    <t>HIDALGO</t>
  </si>
  <si>
    <t>MINERAL DEL CHICO</t>
  </si>
  <si>
    <t>CAPULA</t>
  </si>
  <si>
    <t>CEBADAS</t>
  </si>
  <si>
    <t>CIMBRONES</t>
  </si>
  <si>
    <t>ESTANZUELA</t>
  </si>
  <si>
    <t>LLANO DE LOS AJOS</t>
  </si>
  <si>
    <t>SANTA INES</t>
  </si>
  <si>
    <t>SAN FRANCISCO</t>
  </si>
  <si>
    <t>CERRO ALTO</t>
  </si>
  <si>
    <t>EL JASPE</t>
  </si>
  <si>
    <t>SAN ANTONIO EL LLANO</t>
  </si>
  <si>
    <t>SAN JOSE CAPULINES</t>
  </si>
  <si>
    <t>BENITO JUAREZ</t>
  </si>
  <si>
    <t>LA PRESA</t>
  </si>
  <si>
    <t>LOMA DEL MAGUEY</t>
  </si>
  <si>
    <t>MANZANAS</t>
  </si>
  <si>
    <t>TIERRAS COLORADAS</t>
  </si>
  <si>
    <t>EL PUENTE</t>
  </si>
  <si>
    <t>PIE DE LA VIGA</t>
  </si>
  <si>
    <t>DALIA ITZEL PALAFOX MANRIQUEZ</t>
  </si>
  <si>
    <t>PAMD940310MHGLNL03</t>
  </si>
  <si>
    <t>PAMD940310</t>
  </si>
  <si>
    <t>JESUS HERRERA PEREZ</t>
  </si>
  <si>
    <t>HEPJ811224HHGRRS00</t>
  </si>
  <si>
    <t>HEPJ811224</t>
  </si>
  <si>
    <t>DELFINO CAMPERO LOPEZ</t>
  </si>
  <si>
    <t>CAPD651224HHGMPL06</t>
  </si>
  <si>
    <t>CAPD651224</t>
  </si>
  <si>
    <t>ANSELMO LUNA LUNA</t>
  </si>
  <si>
    <t>LULA650421HHGNNN00</t>
  </si>
  <si>
    <t>LULA650421</t>
  </si>
  <si>
    <t>MARIA EUGENIA PEREZ PEREZ</t>
  </si>
  <si>
    <t>PEPE920713MHGRRG01</t>
  </si>
  <si>
    <t>PEPE920713</t>
  </si>
  <si>
    <t>BENITO LOPEZ PEREZ</t>
  </si>
  <si>
    <t>LOPB860404HHGPRN04</t>
  </si>
  <si>
    <t>LOPB860404</t>
  </si>
  <si>
    <t>HORACIO MEJIA SALINAS</t>
  </si>
  <si>
    <t>MESH820310HHGJLR02</t>
  </si>
  <si>
    <t>MESH820310</t>
  </si>
  <si>
    <t>INSTITUCIONES DE ENSEÑANZA</t>
  </si>
  <si>
    <t>SEML900129</t>
  </si>
  <si>
    <t>ECONOMICO</t>
  </si>
  <si>
    <t>EITE880410MHGSRL01</t>
  </si>
  <si>
    <t>EITE880410</t>
  </si>
  <si>
    <t>SAN SEBASTIAN</t>
  </si>
  <si>
    <t>SAN SIMON LO DE ROJAS</t>
  </si>
  <si>
    <t xml:space="preserve">Art.75 </t>
  </si>
  <si>
    <t>- Aplicacion de recursos del Fondo de Aportaciones para La Infraestructura Social Mpal</t>
  </si>
  <si>
    <t>CONTPAQ i</t>
  </si>
  <si>
    <t>MUNICIPIO DE MINERAL DEL CHICO, HIDALGO</t>
  </si>
  <si>
    <t>Hoja:      1</t>
  </si>
  <si>
    <t>Balanza de comprobación al 30/Jun/2015</t>
  </si>
  <si>
    <t>Fecha: 14/Jul/2015</t>
  </si>
  <si>
    <t>C u e n t a</t>
  </si>
  <si>
    <t>N o m b r e</t>
  </si>
  <si>
    <t xml:space="preserve">Saldos </t>
  </si>
  <si>
    <t>Iniciales</t>
  </si>
  <si>
    <t>Actuales</t>
  </si>
  <si>
    <t>Deudor</t>
  </si>
  <si>
    <t>Acreedor</t>
  </si>
  <si>
    <t>Cargos</t>
  </si>
  <si>
    <t>Abonos</t>
  </si>
  <si>
    <t>'10000-000000-0000000-0000-00000</t>
  </si>
  <si>
    <t xml:space="preserve"> </t>
  </si>
  <si>
    <t>'11000-000000-0000000-0000-00000</t>
  </si>
  <si>
    <t>'11100-000000-0000000-0000-00000</t>
  </si>
  <si>
    <t>Efectivo y Equivalentes</t>
  </si>
  <si>
    <t>'11120-000000-0000000-0000-00000</t>
  </si>
  <si>
    <t>Bancos/Tesorería</t>
  </si>
  <si>
    <t>'11120-010000-0000000-0000-00000</t>
  </si>
  <si>
    <t>Bancos REPO Recursos Propios</t>
  </si>
  <si>
    <t>'11120-010001-0000000-0000-00000</t>
  </si>
  <si>
    <t>REPO 15 CTA. 0268631253 BANORTE</t>
  </si>
  <si>
    <t>'11120-020000-0000000-0000-00000</t>
  </si>
  <si>
    <t>Bancos FOGP FUPI Fondo General de Participaciones</t>
  </si>
  <si>
    <t>'11120-020001-0000000-0000-00000</t>
  </si>
  <si>
    <t>FOGP 2015 CTA. 0268605571 BANORTE</t>
  </si>
  <si>
    <t>'11120-020002-0000000-0000-00000</t>
  </si>
  <si>
    <t>FGP 2014 CUENTA 0221571653 BANORTE</t>
  </si>
  <si>
    <t>'11120-040000-0000000-0000-00000</t>
  </si>
  <si>
    <t>Bancos FAISM Fondo Aportaciones Infraestructura So</t>
  </si>
  <si>
    <t>'11120-040001-0000000-0000-00000</t>
  </si>
  <si>
    <t>FAISM 15 CTA. 0268626642 BANORTE</t>
  </si>
  <si>
    <t>'11120-050000-0000000-0000-00000</t>
  </si>
  <si>
    <t>Bancos FORTAMUN Fondo Aportaciones para el Fortale</t>
  </si>
  <si>
    <t>'11120-050001-0000000-0000-00000</t>
  </si>
  <si>
    <t>FORTAMUN 15 CTA. 0268628691 BANORTE</t>
  </si>
  <si>
    <t>'11120-060000-0000000-0000-00000</t>
  </si>
  <si>
    <t>Bancos FOFI Fondo de Fiscalización y Recaudación</t>
  </si>
  <si>
    <t>'11120-060001-0000000-0000-00000</t>
  </si>
  <si>
    <t>FISCALIZACION 2015 CTA. 0268630201 BANORTE</t>
  </si>
  <si>
    <t>'11120-070000-0000000-0000-00000</t>
  </si>
  <si>
    <t>Bancos FOFOM Fondo Fomento Municipal</t>
  </si>
  <si>
    <t>'11120-070001-0000000-0000-00000</t>
  </si>
  <si>
    <t>FFM 2015 CTA. 0268607520 BANORTE</t>
  </si>
  <si>
    <t>'11120-090000-0000000-0000-00000</t>
  </si>
  <si>
    <t>Bancos ISAN Impuesto Sobre Automóviles Nuevos</t>
  </si>
  <si>
    <t>'11120-090001-0000000-0000-00000</t>
  </si>
  <si>
    <t>ISAN 2015 CTA. 0268615721 BANORTE</t>
  </si>
  <si>
    <t>'11120-090002-0000000-0000-00000</t>
  </si>
  <si>
    <t>COMPENSACION ISAN 2015 CTA.0276955842</t>
  </si>
  <si>
    <t>'11120-100000-0000000-0000-00000</t>
  </si>
  <si>
    <t>Bancos IEPS Impuesto Especial Sobre Producción y S</t>
  </si>
  <si>
    <t>'11120-100001-0000000-0000-00000</t>
  </si>
  <si>
    <t>IEPS TABACOS CTA. 0268609841 BANORTE</t>
  </si>
  <si>
    <t>'11120-100002-0000000-0000-00000</t>
  </si>
  <si>
    <t>IEPS GASOLINAS 2015 CTA. 0268620211 BANORTE</t>
  </si>
  <si>
    <t>'11120-110000-0000000-0000-00000</t>
  </si>
  <si>
    <t>BANCOS FONDO DE COMPENSACION</t>
  </si>
  <si>
    <t>'11120-110001-0000000-0000-00000</t>
  </si>
  <si>
    <t>COMPENSACION 2015 CTA 0276955383</t>
  </si>
  <si>
    <t>'11120-140000-0000000-0000-00000</t>
  </si>
  <si>
    <t>Bancos FPyDM Pavimentacion y Desarrollo Municipal</t>
  </si>
  <si>
    <t>'11120-140001-0000000-0000-00000</t>
  </si>
  <si>
    <t>FPyDM 2015 Cuenta 0278487664 Banorte</t>
  </si>
  <si>
    <t>'11120-150000-0000000-0000-00000</t>
  </si>
  <si>
    <t>Bancos FOCOEC Fondo de Contingencias Economicas</t>
  </si>
  <si>
    <t>'11120-150001-0000000-0000-00000</t>
  </si>
  <si>
    <t>FOCOEC 2015 Cta. 0288229023 Banorte</t>
  </si>
  <si>
    <t>'11150-000000-0000000-0000-00000</t>
  </si>
  <si>
    <t>Fondos con Afectación Específica</t>
  </si>
  <si>
    <t>'11150-080000-0000000-0000-00000</t>
  </si>
  <si>
    <t>Bancos FIDEM Fideicomiso para Coadyuvar al Desarro</t>
  </si>
  <si>
    <t>'11150-080001-0000000-0000-00000</t>
  </si>
  <si>
    <t>'11200-000000-0000000-0000-00000</t>
  </si>
  <si>
    <t>Derechos a Recibir Efectivo o Equivalentes</t>
  </si>
  <si>
    <t>'11220-000000-0000000-0000-00000</t>
  </si>
  <si>
    <t>Cuentas por Cobrar a Corto Plazo</t>
  </si>
  <si>
    <t>'11220-100000-0000000-0000-00000</t>
  </si>
  <si>
    <t>GOBIERNO DEL ESTADO DE HGO SECRETARIA DE FINANZAS</t>
  </si>
  <si>
    <t>'11240-000000-0000000-0000-00000</t>
  </si>
  <si>
    <t>Ingresos por Recuperar a Corto Plazo</t>
  </si>
  <si>
    <t>'11240-010000-0000000-0000-00000</t>
  </si>
  <si>
    <t>Contribuyente Tesoreria</t>
  </si>
  <si>
    <t>'11250-000000-0000000-0000-00000</t>
  </si>
  <si>
    <t>Deudores por Anticipos de la Tesorería a Corto Pla</t>
  </si>
  <si>
    <t>'11250-100000-0000000-0000-00000</t>
  </si>
  <si>
    <t>Fondos Revolventes</t>
  </si>
  <si>
    <t>'11250-100001-0000000-0000-00000</t>
  </si>
  <si>
    <t>CONRADO JIMENEZ HERNANDEZ</t>
  </si>
  <si>
    <t>'11290-000000-0000000-0000-00000</t>
  </si>
  <si>
    <t>Otros Derechos a Recibir Efectivo o Equivalentes a</t>
  </si>
  <si>
    <t>'11290-000002-0000000-0000-00000</t>
  </si>
  <si>
    <t>DEUDOR GOBIERNO DEL EDO X TRANSFERENCIA A ENTREGAR</t>
  </si>
  <si>
    <t>'11290-200000-0000000-0000-00000</t>
  </si>
  <si>
    <t>DEUDORES FONDOS</t>
  </si>
  <si>
    <t>'11290-200001-0000000-0000-00000</t>
  </si>
  <si>
    <t>DEUDOR DE REPO FGP</t>
  </si>
  <si>
    <t>'11290-200002-0000000-0000-00000</t>
  </si>
  <si>
    <t>DEUDOR DE FGP FFM</t>
  </si>
  <si>
    <t>'11290-200003-0000000-0000-00000</t>
  </si>
  <si>
    <t>DEUDOR DE FGP FAFM</t>
  </si>
  <si>
    <t>'11300-000000-0000000-0000-00000</t>
  </si>
  <si>
    <t>Derechos a Recibir Bienes o Servicios</t>
  </si>
  <si>
    <t>'11320-000000-0000000-0000-00000</t>
  </si>
  <si>
    <t>Anticipo a Proveedores por Adquisición de Bienes I</t>
  </si>
  <si>
    <t>'11320-100000-0000000-0000-00000</t>
  </si>
  <si>
    <t>FGP JAVIER GONZALEZ MONZALVO</t>
  </si>
  <si>
    <t>'12000-000000-0000000-0000-00000</t>
  </si>
  <si>
    <t>'12300-000000-0000000-0000-00000</t>
  </si>
  <si>
    <t>Bienes Inmuebles, Infraestructura y Construcciones</t>
  </si>
  <si>
    <t>'12310-000000-0000000-0000-00000</t>
  </si>
  <si>
    <t>Terrenos</t>
  </si>
  <si>
    <t>'12310-581000-0000000-0000-00000</t>
  </si>
  <si>
    <t>'12310-581001-0000000-0000-00000</t>
  </si>
  <si>
    <t>'12310-581001-2700131-0102-00000</t>
  </si>
  <si>
    <t>'12330-000000-0000000-0000-00000</t>
  </si>
  <si>
    <t>Edificios no Habitacionales</t>
  </si>
  <si>
    <t>'12330-583000-0000000-0000-00000</t>
  </si>
  <si>
    <t>Edificios no residenciales</t>
  </si>
  <si>
    <t>'12330-583001-0000000-0000-00000</t>
  </si>
  <si>
    <t>Edificios y Locales</t>
  </si>
  <si>
    <t>'12330-583001-2700131-0102-00000</t>
  </si>
  <si>
    <t>'12340-000000-0000000-0000-00000</t>
  </si>
  <si>
    <t>Infraestructura</t>
  </si>
  <si>
    <t>'12341-000000-0000000-0000-00000</t>
  </si>
  <si>
    <t xml:space="preserve">Infraestructura de Carreteras </t>
  </si>
  <si>
    <t>'12341-000001-0000000-0000-00000</t>
  </si>
  <si>
    <t>'12341-000001-2700131-0102-00000</t>
  </si>
  <si>
    <t>'12400-000000-0000000-0000-00000</t>
  </si>
  <si>
    <t>Bienes Muebles</t>
  </si>
  <si>
    <t>'12410-000000-0000000-0000-00000</t>
  </si>
  <si>
    <t>Mobiliario y Equipo de Administración</t>
  </si>
  <si>
    <t>'12411-000000-0000000-0000-00000</t>
  </si>
  <si>
    <t>Muebles de oficina y estantería</t>
  </si>
  <si>
    <t>'12411-511000-0000000-0000-00000</t>
  </si>
  <si>
    <t>'12411-511001-0000000-0000-00000</t>
  </si>
  <si>
    <t>'12411-511001-2700131-0102-00000</t>
  </si>
  <si>
    <t>'12413-000000-0000000-0000-00000</t>
  </si>
  <si>
    <t>Equipo de Cómputo y de Tecnologías de la Informaci</t>
  </si>
  <si>
    <t>'12413-515000-0000000-0000-00000</t>
  </si>
  <si>
    <t>Equipo de cómputo y de tecnologías de la informaci</t>
  </si>
  <si>
    <t>'12413-515001-0000000-0000-00000</t>
  </si>
  <si>
    <t>Bienes informáticos</t>
  </si>
  <si>
    <t>'12413-515001-2700131-0102-00000</t>
  </si>
  <si>
    <t>'12419-000000-0000000-0000-00000</t>
  </si>
  <si>
    <t>Otros mobiliarios y equipos de administración</t>
  </si>
  <si>
    <t>'12419-519000-0000000-0000-00000</t>
  </si>
  <si>
    <t>'12419-519001-0000000-0000-00000</t>
  </si>
  <si>
    <t>Equipo de Administración</t>
  </si>
  <si>
    <t>'12419-519001-2700131-0102-00000</t>
  </si>
  <si>
    <t>'12420-000000-0000000-0000-00000</t>
  </si>
  <si>
    <t>Mobiliario y Equipo Educacional y Recreativo</t>
  </si>
  <si>
    <t>'12421-000000-0000000-0000-00000</t>
  </si>
  <si>
    <t>Equipo de audio y de video</t>
  </si>
  <si>
    <t>'12421-521000-0000000-0000-00000</t>
  </si>
  <si>
    <t>Equipos y aparatos audiovisuales</t>
  </si>
  <si>
    <t>'12421-521001-0000000-0000-00000</t>
  </si>
  <si>
    <t>'12421-521001-2700131-0102-00000</t>
  </si>
  <si>
    <t>'12423-000000-0000000-0000-00000</t>
  </si>
  <si>
    <t>Cámaras fotográticas y de video</t>
  </si>
  <si>
    <t>'12423-523000-0000000-0000-00000</t>
  </si>
  <si>
    <t>Cámaras Fotográficas y de video</t>
  </si>
  <si>
    <t>'12423-523001-0000000-0000-00000</t>
  </si>
  <si>
    <t>Cámaras fotográficas y de video</t>
  </si>
  <si>
    <t>'12423-523001-2700131-0102-00000</t>
  </si>
  <si>
    <t>'12440-000000-0000000-0000-00000</t>
  </si>
  <si>
    <t>Vehículos y Equipo de Transporte</t>
  </si>
  <si>
    <t>'12441-000000-0000000-0000-00000</t>
  </si>
  <si>
    <t>Vehículos y Equipo Terrestre</t>
  </si>
  <si>
    <t>'12441-541000-0000000-0000-00000</t>
  </si>
  <si>
    <t>Vehículos y equipo terrestre</t>
  </si>
  <si>
    <t>'12441-541001-0000000-0000-00000</t>
  </si>
  <si>
    <t>'12441-541001-2700131-0102-00000</t>
  </si>
  <si>
    <t>'12442-000000-0000000-0000-00000</t>
  </si>
  <si>
    <t>Carrocerías y remolques</t>
  </si>
  <si>
    <t>'12442-542000-0000000-0000-00000</t>
  </si>
  <si>
    <t>'12442-542001-0000000-0000-00000</t>
  </si>
  <si>
    <t>'12442-542001-2700131-0102-00000</t>
  </si>
  <si>
    <t>'12450-000000-0000000-0000-00000</t>
  </si>
  <si>
    <t>'12450-551000-0000000-0000-00000</t>
  </si>
  <si>
    <t>Equipo de defensa y seguridad</t>
  </si>
  <si>
    <t>'12450-551001-0000000-0000-00000</t>
  </si>
  <si>
    <t>Maquinaria y Equipo de Seguridad Pública</t>
  </si>
  <si>
    <t>'12450-551001-2700131-0102-00000</t>
  </si>
  <si>
    <t>'12460-000000-0000000-0000-00000</t>
  </si>
  <si>
    <t>Maquinaria, Otros Equipos y Herramientas</t>
  </si>
  <si>
    <t>'12463-000000-0000000-0000-00000</t>
  </si>
  <si>
    <t>Maquinaria y equipo de construccción</t>
  </si>
  <si>
    <t>'12463-563000-0000000-0000-00000</t>
  </si>
  <si>
    <t>Maquinaria y equipo de construcción</t>
  </si>
  <si>
    <t>'12463-563001-0000000-0000-00000</t>
  </si>
  <si>
    <t>Equipo de Construcción</t>
  </si>
  <si>
    <t>'12463-563001-2101227-0901-E3202</t>
  </si>
  <si>
    <t>'12463-563001-2700131-0102-00000</t>
  </si>
  <si>
    <t>'12465-000000-0000000-0000-00000</t>
  </si>
  <si>
    <t>Equipo de comunicación y telecomunicación</t>
  </si>
  <si>
    <t>'12465-565000-0000000-0000-00000</t>
  </si>
  <si>
    <t>'12465-565001-0000000-0000-00000</t>
  </si>
  <si>
    <t>Equipos y Aparatos de Comunicación y Telecomunicac</t>
  </si>
  <si>
    <t>'12465-565001-2700131-0102-00000</t>
  </si>
  <si>
    <t>'12467-000000-0000000-0000-00000</t>
  </si>
  <si>
    <t>Herramientas y máquinas -herramienta</t>
  </si>
  <si>
    <t>'12467-567000-0000000-0000-00000</t>
  </si>
  <si>
    <t>Herramientas y máquinas-herramienta</t>
  </si>
  <si>
    <t>'12467-567001-0000000-0000-00000</t>
  </si>
  <si>
    <t>Herramientas y Máquinas-Herramientas</t>
  </si>
  <si>
    <t>'12467-567001-2700131-0102-00000</t>
  </si>
  <si>
    <t>'12500-000000-0000000-0000-00000</t>
  </si>
  <si>
    <t>Activos Intangibles</t>
  </si>
  <si>
    <t>'12510-000000-0000000-0000-00000</t>
  </si>
  <si>
    <t>Software</t>
  </si>
  <si>
    <t>'12510-591000-0000000-0000-00000</t>
  </si>
  <si>
    <t>'12510-591001-0000000-0000-00000</t>
  </si>
  <si>
    <t>'12510-591001-2700131-0102-00000</t>
  </si>
  <si>
    <t>'20000-000000-0000000-0000-00000</t>
  </si>
  <si>
    <t>'21000-000000-0000000-0000-00000</t>
  </si>
  <si>
    <t>'21100-000000-0000000-0000-00000</t>
  </si>
  <si>
    <t>Cuentas por Pagar a Corto Plazo</t>
  </si>
  <si>
    <t>'21110-000000-0000000-0000-00000</t>
  </si>
  <si>
    <t>Servicios Personales por Pagar a Corto Plazo</t>
  </si>
  <si>
    <t>'21110-010000-0000000-0000-00000</t>
  </si>
  <si>
    <t>'21120-000000-0000000-0000-00000</t>
  </si>
  <si>
    <t>Proveedores por Pagar a Corto Plazo</t>
  </si>
  <si>
    <t>'21120-010000-0000000-0000-00000</t>
  </si>
  <si>
    <t>Proveedores General</t>
  </si>
  <si>
    <t>'21120-010009-0000000-0000-00000</t>
  </si>
  <si>
    <t>ABIGAIL MERARI SERRANO PEREZ</t>
  </si>
  <si>
    <t>'21120-010024-0000000-0000-00000</t>
  </si>
  <si>
    <t>ALMACENES ANFORA SA. DE C.V.</t>
  </si>
  <si>
    <t>'21120-010052-0000000-0000-00000</t>
  </si>
  <si>
    <t>CELULAR MILENIUM S.A DE C.V.</t>
  </si>
  <si>
    <t>'21120-010063-0000000-0000-00000</t>
  </si>
  <si>
    <t>COMISION AGUA Y ALCANT. DE SIST. INTERMUNICIPALES</t>
  </si>
  <si>
    <t>'21120-010064-0000000-0000-00000</t>
  </si>
  <si>
    <t>COMISION FEDERAL DE ELECTRICIDAD</t>
  </si>
  <si>
    <t>'21120-010072-0000000-0000-00000</t>
  </si>
  <si>
    <t>CRESCENCIO ROLDAN CERON</t>
  </si>
  <si>
    <t>'21120-010077-0000000-0000-00000</t>
  </si>
  <si>
    <t xml:space="preserve">DEYANIRA SAGAON CASTELAN </t>
  </si>
  <si>
    <t>'21120-010087-0000000-0000-00000</t>
  </si>
  <si>
    <t>EDUARDO VILLAR MEDINA</t>
  </si>
  <si>
    <t>'21120-010116-0000000-0000-00000</t>
  </si>
  <si>
    <t>FUNDACION MARIA DOMINGUEZ VDA DE ALVAREZ</t>
  </si>
  <si>
    <t>'21120-010119-0000000-0000-00000</t>
  </si>
  <si>
    <t>GARBEL COMERCE S.A. DE C.V.</t>
  </si>
  <si>
    <t>'21120-010124-0000000-0000-00000</t>
  </si>
  <si>
    <t>GIBRAN COPCA CHAVEZ</t>
  </si>
  <si>
    <t>'21120-010126-0000000-0000-00000</t>
  </si>
  <si>
    <t>GOBIERNO DE HGO, SECRETARIA D FINANZAS Y ADMON</t>
  </si>
  <si>
    <t>'21120-010144-0000000-0000-00000</t>
  </si>
  <si>
    <t>HUMBERTO  AMADO GARNICA IBARRA</t>
  </si>
  <si>
    <t>'21120-010159-0000000-0000-00000</t>
  </si>
  <si>
    <t>JESUS PEREZ SOTO</t>
  </si>
  <si>
    <t>'21120-010179-0000000-0000-00000</t>
  </si>
  <si>
    <t>JUAN JOEL ROJO GOMEZ</t>
  </si>
  <si>
    <t>'21120-010196-0000000-0000-00000</t>
  </si>
  <si>
    <t>MA. GUADALUPE RODRIGUEZ OCHOA</t>
  </si>
  <si>
    <t>'21120-010217-0000000-0000-00000</t>
  </si>
  <si>
    <t>MARPA DE PACHUCA S.A. DE C.V.</t>
  </si>
  <si>
    <t>'21120-010252-0000000-0000-00000</t>
  </si>
  <si>
    <t>PROCOMEX PACHUCA S.A DE C.V.</t>
  </si>
  <si>
    <t>'21120-010262-0000000-0000-00000</t>
  </si>
  <si>
    <t>REFACCIONARIA REYES ROANMA, S.A. DE C.V.</t>
  </si>
  <si>
    <t>'21120-010267-0000000-0000-00000</t>
  </si>
  <si>
    <t>RENE ADALBERTO MORENO SOLARES</t>
  </si>
  <si>
    <t>'21120-010275-0000000-0000-00000</t>
  </si>
  <si>
    <t>RICARDO OSVALDO VILCHIS VELAZQUEZ</t>
  </si>
  <si>
    <t>'21120-010281-0000000-0000-00000</t>
  </si>
  <si>
    <t>ROGELIO HONORATO HINOJOSA HINOJOSA</t>
  </si>
  <si>
    <t>'21120-010285-0000000-0000-00000</t>
  </si>
  <si>
    <t>ROSA MARIA MEJIA PEREZ</t>
  </si>
  <si>
    <t>'21120-010292-0000000-0000-00000</t>
  </si>
  <si>
    <t>SERVICIO EL ONCE S. A. DE C. V.</t>
  </si>
  <si>
    <t>'21120-010293-0000000-0000-00000</t>
  </si>
  <si>
    <t>SERVICIO OCEDA S.A DE C.V.</t>
  </si>
  <si>
    <t>'21120-010296-0000000-0000-00000</t>
  </si>
  <si>
    <t>SOFIA GUADALUPE GUERRERO LOPEZ</t>
  </si>
  <si>
    <t>'21120-010301-0000000-0000-00000</t>
  </si>
  <si>
    <t>TELEFONOS D EMEXICO S.A.B. DE C.V.</t>
  </si>
  <si>
    <t>'21120-010323-0000000-0000-00000</t>
  </si>
  <si>
    <t>MARTIN JARAMILLO GARCIA</t>
  </si>
  <si>
    <t>'21120-010800-0000000-0000-00000</t>
  </si>
  <si>
    <t>PROVEEDORES POR REEMBOLSO</t>
  </si>
  <si>
    <t>'21140-000000-0000000-0000-00000</t>
  </si>
  <si>
    <t>Participaciones y Aportaciones por Pagar a Corto P</t>
  </si>
  <si>
    <t>'21140-020000-0000000-0000-00000</t>
  </si>
  <si>
    <t>DIF ESTATAL</t>
  </si>
  <si>
    <t>'21150-000000-0000000-0000-00000</t>
  </si>
  <si>
    <t>Transferencias Otorgadas por Pagar a Corto Plazo</t>
  </si>
  <si>
    <t>'21150-010000-0000000-0000-00000</t>
  </si>
  <si>
    <t>'21150-010001-0000000-0000-00000</t>
  </si>
  <si>
    <t>CONRADO JIMENEZ HDEZ SUBSIDIOS Y AYUDAS TESORERIA</t>
  </si>
  <si>
    <t>'21150-010002-0000000-0000-00000</t>
  </si>
  <si>
    <t>DULCE MA. DEL PILAR HDEZ LEON SUBSID Y AYUDAS DIF</t>
  </si>
  <si>
    <t>'21170-000000-0000000-0000-00000</t>
  </si>
  <si>
    <t>Retenciones y Contribuciones por pagar a Corto Pla</t>
  </si>
  <si>
    <t>'21170-010000-0000000-0000-00000</t>
  </si>
  <si>
    <t>ISR</t>
  </si>
  <si>
    <t>'21170-010100-0000000-0000-00000</t>
  </si>
  <si>
    <t>ISR RETENIDO POR SUELDOS</t>
  </si>
  <si>
    <t>'21170-030000-0000000-0000-00000</t>
  </si>
  <si>
    <t>RETENCIONES SINDICALES</t>
  </si>
  <si>
    <t>'21170-030100-0000000-0000-00000</t>
  </si>
  <si>
    <t>'21190-000000-0000000-0000-00000</t>
  </si>
  <si>
    <t>Otras Cuentas por Pagar a Corto Plazo</t>
  </si>
  <si>
    <t>'21190-270000-0000000-0000-00000</t>
  </si>
  <si>
    <t>FESTIVIDADES TESORERIA</t>
  </si>
  <si>
    <t>'21190-270002-0000000-0000-00000</t>
  </si>
  <si>
    <t>CARLOS ALAN SANCHEZ</t>
  </si>
  <si>
    <t>'21190-300000-0000000-0000-00000</t>
  </si>
  <si>
    <t>Otros Acreedores</t>
  </si>
  <si>
    <t>'21190-300001-0000000-0000-00000</t>
  </si>
  <si>
    <t xml:space="preserve">'21190-400000-0000000-0000-0000 </t>
  </si>
  <si>
    <t>ACREEDORES FONDOS</t>
  </si>
  <si>
    <t>'21190-400001-0000000-0000-00000</t>
  </si>
  <si>
    <t>ACREEDOR FGP</t>
  </si>
  <si>
    <t>'21190-400004-0000000-0000-00000</t>
  </si>
  <si>
    <t>ACREEDOR DE FGP REPO</t>
  </si>
  <si>
    <t>'30000-000000-0000000-0000-00000</t>
  </si>
  <si>
    <t>HACIENDA PUBLICA/ PATRIMONIO</t>
  </si>
  <si>
    <t>'31000-000000-0000000-0000-00000</t>
  </si>
  <si>
    <t>'31100-000000-0000000-0000-00000</t>
  </si>
  <si>
    <t>Aportaciones</t>
  </si>
  <si>
    <t>'31100-910005-0000000-0000-00000</t>
  </si>
  <si>
    <t>'31300-000000-0000000-0000-00000</t>
  </si>
  <si>
    <t>Actualización de la Hacienda Pública/Patrimonio</t>
  </si>
  <si>
    <t>'31300-000001-0000000-0000-00000</t>
  </si>
  <si>
    <t>'32000-000000-0000000-0000-00000</t>
  </si>
  <si>
    <t>HACIENDA PUBLICA /PATRIMONIO GENERADO</t>
  </si>
  <si>
    <t>'32200-000000-0000000-0000-00000</t>
  </si>
  <si>
    <t>Resultados de Ejercicios Anteriores</t>
  </si>
  <si>
    <t>'32200-201100-0000000-0000-00000</t>
  </si>
  <si>
    <t>'32200-201100-0008000-0000-00000</t>
  </si>
  <si>
    <t>'32200-201400-0000000-0000-00000</t>
  </si>
  <si>
    <t>RESULTADO DEL EJERCICIO 2014</t>
  </si>
  <si>
    <t>'32200-201400-0001000-0000-00000</t>
  </si>
  <si>
    <t>'40000-000000-0000000-0000-00000</t>
  </si>
  <si>
    <t>'41000-000000-0000000-0000-00000</t>
  </si>
  <si>
    <t>INGRESOS DE GESTION</t>
  </si>
  <si>
    <t>'41100-000000-0000000-0000-00000</t>
  </si>
  <si>
    <t>'41110-000000-0000000-0000-00000</t>
  </si>
  <si>
    <t>Impuestos Sobre los Ingresos</t>
  </si>
  <si>
    <t>'41110-110000-0000000-0000-00000</t>
  </si>
  <si>
    <t>'41110-110201-0101000-0000-00000</t>
  </si>
  <si>
    <t>Impuesto sobre juegos permitidos, espectáculos púb</t>
  </si>
  <si>
    <t>'41120-000000-0000000-0000-00000</t>
  </si>
  <si>
    <t>Impuestos Sobre el Patrimonio</t>
  </si>
  <si>
    <t>'41120-120000-0000000-0000-00000</t>
  </si>
  <si>
    <t>'41120-120100-0000000-0000-00000</t>
  </si>
  <si>
    <t>Impuesto predial.</t>
  </si>
  <si>
    <t>'41120-120101-0101000-0000-00000</t>
  </si>
  <si>
    <t>Predial Urbano</t>
  </si>
  <si>
    <t>'41120-120102-0101000-0000-00000</t>
  </si>
  <si>
    <t>Predial Rustico</t>
  </si>
  <si>
    <t>'41120-120103-0101000-0000-00000</t>
  </si>
  <si>
    <t>Predial Ejidal</t>
  </si>
  <si>
    <t>'41120-120200-0000000-0000-00000</t>
  </si>
  <si>
    <t>Impuesto sobre traslación de dominio y otras oper</t>
  </si>
  <si>
    <t>'41120-120201-0101000-0000-00000</t>
  </si>
  <si>
    <t>Impuesto sobre traslación de dominio</t>
  </si>
  <si>
    <t>'41170-000000-0000000-0000-00000</t>
  </si>
  <si>
    <t>Accesorios de Impuestos</t>
  </si>
  <si>
    <t>'41170-170000-0000000-0000-00000</t>
  </si>
  <si>
    <t>'41170-170101-0101000-0000-00000</t>
  </si>
  <si>
    <t>Accesorio Impuesto</t>
  </si>
  <si>
    <t>'41190-000000-0000000-0000-00000</t>
  </si>
  <si>
    <t>'41190-180000-0000000-0000-00000</t>
  </si>
  <si>
    <t>'41400-000000-0000000-0000-00000</t>
  </si>
  <si>
    <t>'41430-000000-0000000-0000-00000</t>
  </si>
  <si>
    <t>Derechos por Prestación de Servicios</t>
  </si>
  <si>
    <t>'41430-430000-0000000-0000-00000</t>
  </si>
  <si>
    <t>'41430-430100-0100000-0000-00000</t>
  </si>
  <si>
    <t>Derechos por servicios públicos:</t>
  </si>
  <si>
    <t>'41430-430102-0101000-0000-00000</t>
  </si>
  <si>
    <t>Derechos por servicios de agua potable.</t>
  </si>
  <si>
    <t>'41430-430105-0101000-0000-00000</t>
  </si>
  <si>
    <t>Derechos por servicio y uso de panteones.</t>
  </si>
  <si>
    <t>'41430-430200-0100000-0000-00000</t>
  </si>
  <si>
    <t>Derechos por registro, licencias y permisos div</t>
  </si>
  <si>
    <t>'41430-430201-0101000-0000-00000</t>
  </si>
  <si>
    <t>Derechos por registro familiar.</t>
  </si>
  <si>
    <t>'41430-430202-0101000-0000-00000</t>
  </si>
  <si>
    <t>Derechos por servicios de certificaciones legaliza</t>
  </si>
  <si>
    <t>'41430-430203-0101000-0000-00000</t>
  </si>
  <si>
    <t xml:space="preserve">Derechos por servicios de expedición y renovación </t>
  </si>
  <si>
    <t>'41430-430206-0101000-0000-00000</t>
  </si>
  <si>
    <t>Derechos por expedición y revalidación de licencia</t>
  </si>
  <si>
    <t>'41430-430300-0100000-0000-00000</t>
  </si>
  <si>
    <t>Derechos en materia de desarrollo urbano y ecol</t>
  </si>
  <si>
    <t>'41430-430301-0101000-0000-00000</t>
  </si>
  <si>
    <t>Derechos por alineamiento, deslinde y nomenclatura</t>
  </si>
  <si>
    <t>'41430-430302-0101000-0000-00000</t>
  </si>
  <si>
    <t>Derechos por realización y expedición de avalúos c</t>
  </si>
  <si>
    <t>'41430-430304-0101000-0000-00000</t>
  </si>
  <si>
    <t>Derechos por licencias para construcción, reconstr</t>
  </si>
  <si>
    <t>'41440-000000-0000000-0000-00000</t>
  </si>
  <si>
    <t xml:space="preserve">Accesorios de Derechos </t>
  </si>
  <si>
    <t>'41440-450000-0000000-0000-00000</t>
  </si>
  <si>
    <t>'41440-450101-0101000-0000-00000</t>
  </si>
  <si>
    <t>Accesorios de Derechos</t>
  </si>
  <si>
    <t>'41500-000000-0000000-0000-00000</t>
  </si>
  <si>
    <t>Productos de Tipo Corriente</t>
  </si>
  <si>
    <t>'41510-000000-0000000-0000-00000</t>
  </si>
  <si>
    <t>Prod. Der. del Uso y Aprov. de Bienes no Sujetos a</t>
  </si>
  <si>
    <t>'41510-510000-0000000-0000-00000</t>
  </si>
  <si>
    <t>'41510-510100-0100000-0000-00000</t>
  </si>
  <si>
    <t>Arrendamiento de bienes muebles o inmuebles propie</t>
  </si>
  <si>
    <t>'41510-510104-0101000-0000-00000</t>
  </si>
  <si>
    <t xml:space="preserve">Arrendamiento de terrenos, montes, pastos y demás </t>
  </si>
  <si>
    <t>'41600-000000-0000000-0000-00000</t>
  </si>
  <si>
    <t>Aprovechamientos de Tipo Corriente</t>
  </si>
  <si>
    <t>'41610-000000-0000000-0000-00000</t>
  </si>
  <si>
    <t>Incentivos Derivados de la Colaboración Fiscal</t>
  </si>
  <si>
    <t>'41610-610000-0000000-0000-00000</t>
  </si>
  <si>
    <t>'41610-610301-0101000-0000-00000</t>
  </si>
  <si>
    <t>Multas impuestas a los infractores de los reglamen</t>
  </si>
  <si>
    <t>'41610-610701-0101000-0000-00000</t>
  </si>
  <si>
    <t>Donaciones hechas a favor del Municipio.</t>
  </si>
  <si>
    <t>'42000-000000-0000000-0000-00000</t>
  </si>
  <si>
    <t>PARTICIPACIONES, APORTACIONES, TRANSFERENCIAS, ASI</t>
  </si>
  <si>
    <t>'42100-000000-0000000-0000-00000</t>
  </si>
  <si>
    <t>'42110-000000-0000000-0000-00000</t>
  </si>
  <si>
    <t>'42110-810000-0000000-0000-00000</t>
  </si>
  <si>
    <t>'42110-810101-0502000-0000-00000</t>
  </si>
  <si>
    <t>FOGP 02 FUPI Fondo General de Participaciones</t>
  </si>
  <si>
    <t>'42110-810301-0506000-0000-00000</t>
  </si>
  <si>
    <t>FOFI 06 Fondo de Fiscalización y Recaudación</t>
  </si>
  <si>
    <t>'42110-810401-0507000-0000-00000</t>
  </si>
  <si>
    <t>FOFOM 07 Fondo de Fomento Municipal</t>
  </si>
  <si>
    <t>'42110-810501-0509000-0000-00000</t>
  </si>
  <si>
    <t>ISAN 09 Impuestos Sobre Automóviles Nuevos</t>
  </si>
  <si>
    <t>'42110-810601-0510000-0000-00000</t>
  </si>
  <si>
    <t>IEPS 10 Impuesto Especial Sobre Producción y Servi</t>
  </si>
  <si>
    <t>'42110-810801-0512000-0000-00000</t>
  </si>
  <si>
    <t>COMISAN 12 Compensación del Impuesto Sobre Automóv</t>
  </si>
  <si>
    <t>'42110-810901-0513000-0000-00000</t>
  </si>
  <si>
    <t>FOCOM 13 Fondo de Compensación</t>
  </si>
  <si>
    <t>'42110-810901-0516000-0000-00000</t>
  </si>
  <si>
    <t>FGP 2014 16 FONDO GENERAL DE PARTIICIP 2014</t>
  </si>
  <si>
    <t>'42120-000000-0000000-0000-00000</t>
  </si>
  <si>
    <t>'42120-820000-0000000-0000-00000</t>
  </si>
  <si>
    <t>'42120-820100-0000000-0000-00000</t>
  </si>
  <si>
    <t xml:space="preserve">Aportaciones del Gobierno Federal </t>
  </si>
  <si>
    <t>'42120-820101-0504000-0000-00000</t>
  </si>
  <si>
    <t>FAISM 04 Fondo de Aportaciones Para la Infraestruc</t>
  </si>
  <si>
    <t>'42120-820102-0505000-0000-00000</t>
  </si>
  <si>
    <t xml:space="preserve">FORTAMUN-DF 05 (FAFM ) Fondo de Aportaciones Para </t>
  </si>
  <si>
    <t>'42130-000000-0000000-0000-00000</t>
  </si>
  <si>
    <t>'42130-830000-0000000-0000-00000</t>
  </si>
  <si>
    <t>FONDO DE PAVIMENTACION Y DESARROLLO MUNICIPAL</t>
  </si>
  <si>
    <t>'42130-840000-0000000-0000-00000</t>
  </si>
  <si>
    <t>FONDO DE CONTINGENCIAS ECONOMICAS</t>
  </si>
  <si>
    <t>'50000-000000-0000000-0000-00000</t>
  </si>
  <si>
    <t>'51000-000000-0000000-0000-00000</t>
  </si>
  <si>
    <t>'51100-000000-0000000-0000-00000</t>
  </si>
  <si>
    <t>Servicios Personales</t>
  </si>
  <si>
    <t>'51110-000000-0000000-0000-00000</t>
  </si>
  <si>
    <t>Remuneraciones al Personal de Carácter Permanente</t>
  </si>
  <si>
    <t>'51110-111000-0000000-0000-00000</t>
  </si>
  <si>
    <t>Dietas</t>
  </si>
  <si>
    <t>'51110-111001-0000000-0000-00000</t>
  </si>
  <si>
    <t>'51110-111001-1607131-0102-G5601</t>
  </si>
  <si>
    <t>'51110-111001-1607131-0103-G5601</t>
  </si>
  <si>
    <t>'51110-113000-0000000-0000-00000</t>
  </si>
  <si>
    <t>'51110-113001-0000000-0000-00000</t>
  </si>
  <si>
    <t>Sueldos</t>
  </si>
  <si>
    <t>'51110-113001-1505171-1001-I4301</t>
  </si>
  <si>
    <t>'51110-113001-1602134-0701-O5101</t>
  </si>
  <si>
    <t>'0701 SUELDOS DE CONTRALORIA MUNICIPAL</t>
  </si>
  <si>
    <t>'51110-113001-1602151-0501-E5301</t>
  </si>
  <si>
    <t>'0501 SUELDOS DE TESORERIA MUNICIPAL</t>
  </si>
  <si>
    <t>'51110-113001-1602181-0901-E3201</t>
  </si>
  <si>
    <t>'0901 DIRECCION DE OBRAS PUBLICAS</t>
  </si>
  <si>
    <t>'51110-113001-1602222-0903-E3201</t>
  </si>
  <si>
    <t>'0903 ESTUDIOS Y PROYECTOS</t>
  </si>
  <si>
    <t>'51110-113001-1602226-0909-E3101</t>
  </si>
  <si>
    <t>'0909 SERVICIOS MUNICIPALES</t>
  </si>
  <si>
    <t>'51110-113001-1602226-0910-E3101</t>
  </si>
  <si>
    <t>'0910 MANTENIMIENTO DE VEHICULOS Y MAQUINARIA</t>
  </si>
  <si>
    <t>'51110-113001-1602256-1502-E1201</t>
  </si>
  <si>
    <t>'1502 ESPACIOS DE ALIMENTACION ENCUENTRO Y DESARROL</t>
  </si>
  <si>
    <t>'51110-113001-1602256-1503-E1201</t>
  </si>
  <si>
    <t>'1503 CENTROS DE APRENDIZAJE INFANTIL COMUNITARIO</t>
  </si>
  <si>
    <t>'51110-113001-1602263-1501-E1801</t>
  </si>
  <si>
    <t>'1501 DIRECCION DEL DIF MUNICIPAL</t>
  </si>
  <si>
    <t>'51110-113001-1607131-0101-E5201</t>
  </si>
  <si>
    <t>'51110-113001-1607131-0201-E5201</t>
  </si>
  <si>
    <t>'0201 SUELDOS SECRETARIA GENERAL</t>
  </si>
  <si>
    <t>'51110-113001-1607135-0204-E4101</t>
  </si>
  <si>
    <t>'0204 SUELDOS JUZGADO MENOR MUNICIPAL</t>
  </si>
  <si>
    <t>'51110-113001-1607152-0203-E2501</t>
  </si>
  <si>
    <t>'0203 SUELDOS REGLAMENTOS</t>
  </si>
  <si>
    <t>'51110-113001-1607172-0207-E4401</t>
  </si>
  <si>
    <t>'0207 SUELDOS  PROTECCION CIVIL</t>
  </si>
  <si>
    <t>'51110-113001-1607181-0205-E4201</t>
  </si>
  <si>
    <t>'0205 SUELDOS OFICIAL DEL REGISTRO DEL ESTADO FAMIL</t>
  </si>
  <si>
    <t>'51110-113001-1607181-0213-E5101</t>
  </si>
  <si>
    <t>'0213 SUELDOS INFORMATICA</t>
  </si>
  <si>
    <t>'51110-113001-1607216-0210-E3101</t>
  </si>
  <si>
    <t>'0210 SUELDOS ECOLOGIA</t>
  </si>
  <si>
    <t>'51110-113001-1607241-0208-E1301</t>
  </si>
  <si>
    <t>'0208 SUELDOS CULTURA Y DEPORTES</t>
  </si>
  <si>
    <t>'51110-113001-1607256-0209-E1201</t>
  </si>
  <si>
    <t>'0209 SUELDOS EDUCACION</t>
  </si>
  <si>
    <t>'51110-113001-1607269-0211-E1501</t>
  </si>
  <si>
    <t>'0211 SUELDOS PROGRAMAS SOCIALES</t>
  </si>
  <si>
    <t>'51110-113001-1607311-0202-E2101</t>
  </si>
  <si>
    <t>'0202 SUELOS DESARROLLO ECONOMICO</t>
  </si>
  <si>
    <t>'51110-113001-1607321-0206-E2201</t>
  </si>
  <si>
    <t>'0206 SUELDOS  PROYECTOS PRODUCTIVOS</t>
  </si>
  <si>
    <t>'51110-113001-1607371-0212-E2401</t>
  </si>
  <si>
    <t>'0212 SUELDOS TURISMO</t>
  </si>
  <si>
    <t>'51120-000000-0000000-0000-00000</t>
  </si>
  <si>
    <t>Remuneraciones al Personal de Carácter Transitorio</t>
  </si>
  <si>
    <t>'51120-122000-0000000-0000-00000</t>
  </si>
  <si>
    <t>Sueldos base al personal eventual</t>
  </si>
  <si>
    <t>'51120-122001-0000000-0000-00000</t>
  </si>
  <si>
    <t>Sueldo Base a Personal Eventual</t>
  </si>
  <si>
    <t>'51120-122001-1101151-0501-E5401</t>
  </si>
  <si>
    <t>'51120-122001-1602132-0201-E5201</t>
  </si>
  <si>
    <t>SUELDO BASE A PERSONAL EVENTUAL DE SECRETARIA GENE</t>
  </si>
  <si>
    <t>'51120-122001-1602151-0501-E5301</t>
  </si>
  <si>
    <t>'51120-122001-1602226-0909-E3101</t>
  </si>
  <si>
    <t>SUELDOS BASE A PERSONAL EVENTUAL DE SERVICIOS MUNI</t>
  </si>
  <si>
    <t>'51120-122001-1602256-0209-E1201</t>
  </si>
  <si>
    <t>'51120-122001-1602263-1501-E1801</t>
  </si>
  <si>
    <t>SUELDO BASE A PERSONAL EVENTUAL DE DIRECCION DE DI</t>
  </si>
  <si>
    <t>'51120-122001-1607256-1502-E1201</t>
  </si>
  <si>
    <t>SUELDO BASE A PERSONAL EVENTUAL DE  ESPACIOS DE AL</t>
  </si>
  <si>
    <t>'51130-000000-0000000-0000-00000</t>
  </si>
  <si>
    <t>'51130-131000-0000000-0000-00000</t>
  </si>
  <si>
    <t>Primas por años de servicios efectivos prestados</t>
  </si>
  <si>
    <t>'51130-131001-0000000-0000-00000</t>
  </si>
  <si>
    <t>Prima Quinquenal</t>
  </si>
  <si>
    <t>'51130-131001-1602151-0501-E5201</t>
  </si>
  <si>
    <t>'51130-131001-1607151-0501-E5201</t>
  </si>
  <si>
    <t>'51130-132000-0000000-0000-00000</t>
  </si>
  <si>
    <t>Primas de vacaciones, dominical y gratificación de</t>
  </si>
  <si>
    <t>'51130-132001-0000000-0000-00000</t>
  </si>
  <si>
    <t>Prima de Vacaciones y Dominical</t>
  </si>
  <si>
    <t>'51130-132001-1602151-0501-E5201</t>
  </si>
  <si>
    <t>'51130-132001-1607151-0501-E5201</t>
  </si>
  <si>
    <t>'51130-134000-0000000-0000-00000</t>
  </si>
  <si>
    <t>'51130-134001-0000000-0000-00000</t>
  </si>
  <si>
    <t>'51130-134001-1505171-1001-I4301</t>
  </si>
  <si>
    <t>'51130-134001-1602134-0701-O5101</t>
  </si>
  <si>
    <t>'0701 COMPENSACIONES DE CONTRALORIA MUNICIPAL</t>
  </si>
  <si>
    <t>'51130-134001-1602151-0501-E5301</t>
  </si>
  <si>
    <t>'0501 COMPENSACIONES DE TESORERIA MUNICIPAL</t>
  </si>
  <si>
    <t>'51130-134001-1602181-0901-E3201</t>
  </si>
  <si>
    <t>'0901 COMPENSACIONES DIRECCION DE OBRAS PUBLICAS</t>
  </si>
  <si>
    <t>'51130-134001-1602222-0903-E3201</t>
  </si>
  <si>
    <t>'0903 COMPENSACIONES ESTUDIOS Y PROYECTOS</t>
  </si>
  <si>
    <t>'51130-134001-1602226-0909-E3101</t>
  </si>
  <si>
    <t>'0909 COMPENSACIONES SERVICIOS MUNICIPALES</t>
  </si>
  <si>
    <t>'51130-134001-1602226-0910-E3101</t>
  </si>
  <si>
    <t xml:space="preserve">'0910 COMPENSACIONES DE MANTENIMIENTO DE VEHICULOS </t>
  </si>
  <si>
    <t>'51130-134001-1602256-1502-E1201</t>
  </si>
  <si>
    <t>'1502 COMPENSACIONES ESPACIOS DE ALIMENTACION ENCUE</t>
  </si>
  <si>
    <t>'51130-134001-1602256-1503-E1201</t>
  </si>
  <si>
    <t>'1503 COMPENSACIONES CENTROS DE APRENDIZAJE INFANTI</t>
  </si>
  <si>
    <t>'51130-134001-1602263-1501-E1801</t>
  </si>
  <si>
    <t>'1501 COMPENSACIONES DIRECCION DEL DIF MUNICIPAL</t>
  </si>
  <si>
    <t>'51130-134001-1607131-0101-E5201</t>
  </si>
  <si>
    <t>'51130-134001-1607131-0201-E5201</t>
  </si>
  <si>
    <t>'0201 COMPENSACIONES SECRETARIA GENERAL</t>
  </si>
  <si>
    <t>'51130-134001-1607135-0204-E4101</t>
  </si>
  <si>
    <t>'0204 COMPENSACIONES JUZGADO MENOR MUNICIPAL</t>
  </si>
  <si>
    <t>'51130-134001-1607152-0203-E2501</t>
  </si>
  <si>
    <t>'0203 COMPENSACIONES REGLAMENTOS</t>
  </si>
  <si>
    <t>'51130-134001-1607172-0207-E4401</t>
  </si>
  <si>
    <t>'0207 COMPENSACIONES PROTECCION CIVIL</t>
  </si>
  <si>
    <t>'51130-134001-1607181-0205-E4201</t>
  </si>
  <si>
    <t>'0205 COMPENSACIONES OFICIAL DEL REGISTRO DEL ESTAD</t>
  </si>
  <si>
    <t>'51130-134001-1607181-0213-E5101</t>
  </si>
  <si>
    <t>'0213 COMPENSACIONES INFORMATICA</t>
  </si>
  <si>
    <t>'51130-134001-1607216-0210-E3101</t>
  </si>
  <si>
    <t>'0210 COMPENSACIONES ECOLOGIA</t>
  </si>
  <si>
    <t>'51130-134001-1607241-0208-E1301</t>
  </si>
  <si>
    <t>'0208 COMPENSACIONES CULTURA Y DEPORTES</t>
  </si>
  <si>
    <t>'51130-134001-1607256-0209-E1201</t>
  </si>
  <si>
    <t>'0209 COMPENSACIONES EDUCACION</t>
  </si>
  <si>
    <t>'51130-134001-1607269-0211-E1501</t>
  </si>
  <si>
    <t>'0211 COMPENSACIONES PROGRAMAS SOCIALES</t>
  </si>
  <si>
    <t>'51130-134001-1607311-0202-E2101</t>
  </si>
  <si>
    <t>'0202 COMPENSACIONES DESARROLLO ECONOMICO</t>
  </si>
  <si>
    <t>'51130-134001-1607321-0206-E2201</t>
  </si>
  <si>
    <t>'0206 COMPENSACIONES PROYECTOS PRODUCTIVOS</t>
  </si>
  <si>
    <t>'51130-134001-1607371-0212-E2401</t>
  </si>
  <si>
    <t>'0212 COMPENSACIONES TURISMO</t>
  </si>
  <si>
    <t>'51150-000000-0000000-0000-00000</t>
  </si>
  <si>
    <t>Otras Prestaciones Sociales y Económicas</t>
  </si>
  <si>
    <t>'51150-152000-0000000-0000-00000</t>
  </si>
  <si>
    <t>Indemnizaciones</t>
  </si>
  <si>
    <t>'51150-152001-0000000-0000-00000</t>
  </si>
  <si>
    <t>'51150-152001-1602151-0501-E5301</t>
  </si>
  <si>
    <t>'51150-154000-0000000-0000-00000</t>
  </si>
  <si>
    <t>Prestaciones contractuales</t>
  </si>
  <si>
    <t>'51150-154001-0000000-0000-00000</t>
  </si>
  <si>
    <t>Prestaciones establecidas por condiciones generale</t>
  </si>
  <si>
    <t>'51150-154001-1602151-0501-E5201</t>
  </si>
  <si>
    <t>PRESTACIONES ESTABLECIDAS POR CONDICIONES GENERALE</t>
  </si>
  <si>
    <t>'51150-159000-0000000-0000-00000</t>
  </si>
  <si>
    <t>Otras prestaciones sociales y económicas</t>
  </si>
  <si>
    <t>'51150-159002-0000000-0000-00000</t>
  </si>
  <si>
    <t>Otras Prestaciones</t>
  </si>
  <si>
    <t>'51150-159002-1505171-1001-I4301</t>
  </si>
  <si>
    <t>'51150-159002-1602151-0501-E5201</t>
  </si>
  <si>
    <t>'51150-159002-1607151-0501-E5201</t>
  </si>
  <si>
    <t>'51200-000000-0000000-0000-00000</t>
  </si>
  <si>
    <t>Materiales y Suministros</t>
  </si>
  <si>
    <t>'51210-000000-0000000-0000-00000</t>
  </si>
  <si>
    <t>Materiales de Administración, Emisión de Documento</t>
  </si>
  <si>
    <t>'51210-211000-0000000-0000-00000</t>
  </si>
  <si>
    <t>Materiales, útiles y equipos menores de oficina</t>
  </si>
  <si>
    <t>'51210-211001-0000000-0000-00000</t>
  </si>
  <si>
    <t>Material de Oficina</t>
  </si>
  <si>
    <t>'51210-211001-1101151-0501-E5201</t>
  </si>
  <si>
    <t>'51210-211001-1602151-0501-E5201</t>
  </si>
  <si>
    <t>'51210-211001-1607263-1501-E5201</t>
  </si>
  <si>
    <t>'51210-211002-0000000-0000-00000</t>
  </si>
  <si>
    <t>Gastos de Oficina</t>
  </si>
  <si>
    <t>'51210-211002-1101151-0501-E5201</t>
  </si>
  <si>
    <t>'51210-211002-1602151-0501-E5201</t>
  </si>
  <si>
    <t>'51210-212000-0000000-0000-00000</t>
  </si>
  <si>
    <t>Materiales y útiles de impresión y reproducción</t>
  </si>
  <si>
    <t>'51210-212001-0000000-0000-00000</t>
  </si>
  <si>
    <t>Materiales y Útiles de Impresión</t>
  </si>
  <si>
    <t>'51210-212001-1101151-0501-E5201</t>
  </si>
  <si>
    <t>'51210-212001-1602151-0501-E5201</t>
  </si>
  <si>
    <t>'51210-214000-0000000-0000-00000</t>
  </si>
  <si>
    <t>Materiales, útiles y equipos menores de tecnología</t>
  </si>
  <si>
    <t>'51210-214001-0000000-0000-00000</t>
  </si>
  <si>
    <t>Materiales y útiles consumibles para el procesamie</t>
  </si>
  <si>
    <t>'51210-214001-1101181-0213-E5201</t>
  </si>
  <si>
    <t>MATERIALES Y UTILES CONSUMIBLES PARA EL PROCESAMIE</t>
  </si>
  <si>
    <t>'51210-214001-1602181-0213-E5201</t>
  </si>
  <si>
    <t>'51210-216000-0000000-0000-00000</t>
  </si>
  <si>
    <t>Material de limpieza</t>
  </si>
  <si>
    <t>'51210-216001-0000000-0000-00000</t>
  </si>
  <si>
    <t>Material de Limpieza</t>
  </si>
  <si>
    <t>'51210-216001-1101133-0909-E5201</t>
  </si>
  <si>
    <t>'51210-216001-1602151-0501-E5201</t>
  </si>
  <si>
    <t>'51220-000000-0000000-0000-00000</t>
  </si>
  <si>
    <t>Alimentos y Utensilios</t>
  </si>
  <si>
    <t>'51220-221000-0000000-0000-00000</t>
  </si>
  <si>
    <t>Productos alimenticios para personas</t>
  </si>
  <si>
    <t>'51220-221001-0000000-0000-00000</t>
  </si>
  <si>
    <t>Alimentación de Personas</t>
  </si>
  <si>
    <t>'51220-221001-1101151-0501-E5201</t>
  </si>
  <si>
    <t>'51220-221001-1602151-0501-E5201</t>
  </si>
  <si>
    <t>'51220-223000-0000000-0000-00000</t>
  </si>
  <si>
    <t>Utensilios para el servicio de alimentación</t>
  </si>
  <si>
    <t>'51220-223001-0000000-0000-00000</t>
  </si>
  <si>
    <t>Utensilios para el Servicio de Alimentación</t>
  </si>
  <si>
    <t>'51220-223001-1101151-0501-E5201</t>
  </si>
  <si>
    <t>'51240-000000-0000000-0000-00000</t>
  </si>
  <si>
    <t>Materiales y Artículos de Construcción y de Repara</t>
  </si>
  <si>
    <t>'51240-242000-0000000-0000-00000</t>
  </si>
  <si>
    <t>Cemento y productos de concreto</t>
  </si>
  <si>
    <t>'51240-242001-0000000-0000-00000</t>
  </si>
  <si>
    <t>'51240-242001-1101133-0909-E5201</t>
  </si>
  <si>
    <t>'51240-246000-0000000-0000-00000</t>
  </si>
  <si>
    <t>Material eléctrico y electrónico</t>
  </si>
  <si>
    <t>'51240-246001-0000000-0000-00000</t>
  </si>
  <si>
    <t>Material Eléctrico</t>
  </si>
  <si>
    <t>'51240-246001-1101133-0909-E5201</t>
  </si>
  <si>
    <t>'51240-246001-1602133-0909-E5201</t>
  </si>
  <si>
    <t>'51240-247000-0000000-0000-00000</t>
  </si>
  <si>
    <t>Artículos metálicos para la construcción</t>
  </si>
  <si>
    <t>'51240-247001-0000000-0000-00000</t>
  </si>
  <si>
    <t>'51240-247001-1101133-0909-E5201</t>
  </si>
  <si>
    <t>'51240-248000-0000000-0000-00000</t>
  </si>
  <si>
    <t>Materiales complementarios</t>
  </si>
  <si>
    <t>'51240-248001-0000000-0000-00000</t>
  </si>
  <si>
    <t>'51240-248001-1101133-0909-E5201</t>
  </si>
  <si>
    <t>'51240-249000-0000000-0000-00000</t>
  </si>
  <si>
    <t>Otros materiales y artículos de construcción y rep</t>
  </si>
  <si>
    <t>'51240-249001-0000000-0000-00000</t>
  </si>
  <si>
    <t>'51240-249001-1101133-0909-E5201</t>
  </si>
  <si>
    <t>OTROS MATERIALES Y ARTICULOS DE CONSTRUCCION Y REP</t>
  </si>
  <si>
    <t>'51250-000000-0000000-0000-00000</t>
  </si>
  <si>
    <t>Productos Químicos, Farmacéuticos y de Laboratorio</t>
  </si>
  <si>
    <t>'51250-259000-0000000-0000-00000</t>
  </si>
  <si>
    <t>Otros productos químicos</t>
  </si>
  <si>
    <t>'51250-259001-0000000-0000-00000</t>
  </si>
  <si>
    <t>'51250-259001-1505223-0909-I3101</t>
  </si>
  <si>
    <t>'51260-000000-0000000-0000-00000</t>
  </si>
  <si>
    <t>Combustibles, Lubricantes y Aditivos</t>
  </si>
  <si>
    <t>'51260-261000-0000000-0000-00000</t>
  </si>
  <si>
    <t>'51260-261001-0000000-0000-00000</t>
  </si>
  <si>
    <t>Combustibles y Lubricantes vehículos y equipos ter</t>
  </si>
  <si>
    <t>'51260-261001-1101151-0501-E5201</t>
  </si>
  <si>
    <t>COMBUSTIBLES Y LUBRICANTES PARA VEHICULOS Y EQUIPO</t>
  </si>
  <si>
    <t>'51260-261001-1505171-1001-I4301</t>
  </si>
  <si>
    <t>'51260-261001-1602151-0501-E5201</t>
  </si>
  <si>
    <t>'51260-261001-1607263-1501-E5201</t>
  </si>
  <si>
    <t>'51260-261001-1609151-0501-E5201</t>
  </si>
  <si>
    <t>'51260-261001-1610151-0501-E5201</t>
  </si>
  <si>
    <t>'51270-000000-0000000-0000-00000</t>
  </si>
  <si>
    <t>Vestuario, Blancos, Prendas de Protección y Artícu</t>
  </si>
  <si>
    <t>'51270-271000-0000000-0000-00000</t>
  </si>
  <si>
    <t>Vestuario y uniformes</t>
  </si>
  <si>
    <t>'51270-271001-0000000-0000-00000</t>
  </si>
  <si>
    <t>Vestuario, Uniformes</t>
  </si>
  <si>
    <t>'51270-271001-1101151-0501-E5201</t>
  </si>
  <si>
    <t>'51290-000000-0000000-0000-00000</t>
  </si>
  <si>
    <t>Herramientas, Refacciones y Accesorios Menores</t>
  </si>
  <si>
    <t>'51290-291000-0000000-0000-00000</t>
  </si>
  <si>
    <t>Herramientas menores</t>
  </si>
  <si>
    <t>'51290-291001-0000000-0000-00000</t>
  </si>
  <si>
    <t>Herramientas Menores</t>
  </si>
  <si>
    <t>'51290-291001-1101133-0909-E5201</t>
  </si>
  <si>
    <t>'51290-291001-1602133-0909-E5201</t>
  </si>
  <si>
    <t>'51290-296000-0000000-0000-00000</t>
  </si>
  <si>
    <t>Refacciones y accesorios menores de equipo de tran</t>
  </si>
  <si>
    <t>'51290-296001-0000000-0000-00000</t>
  </si>
  <si>
    <t>Refacciones</t>
  </si>
  <si>
    <t>'51290-296001-1101133-0910-E5201</t>
  </si>
  <si>
    <t>'51290-296001-1505171-1001-I4301</t>
  </si>
  <si>
    <t>'51290-296001-1602133-0910-E5201</t>
  </si>
  <si>
    <t>'51290-296001-1607263-1501-E5201</t>
  </si>
  <si>
    <t>'51290-296001-1616133-0910-E5201</t>
  </si>
  <si>
    <t>'51290-298000-0000000-0000-00000</t>
  </si>
  <si>
    <t>Refacciones y accesorios menores de maquinaria y o</t>
  </si>
  <si>
    <t>'51290-298001-0000000-0000-00000</t>
  </si>
  <si>
    <t>'51290-298001-1101226-0910-E5201</t>
  </si>
  <si>
    <t>REFACCIONES Y ACCESORIOS MENORES DE MAQUINARIA Y O</t>
  </si>
  <si>
    <t>'51290-298001-1602226-0910-E5201</t>
  </si>
  <si>
    <t>'51300-000000-0000000-0000-00000</t>
  </si>
  <si>
    <t>Servicios Generales</t>
  </si>
  <si>
    <t>'51310-000000-0000000-0000-00000</t>
  </si>
  <si>
    <t>'51310-311000-0000000-0000-00000</t>
  </si>
  <si>
    <t>Energía eléctrica</t>
  </si>
  <si>
    <t>'51310-311001-0000000-0000-00000</t>
  </si>
  <si>
    <t>Servicio de Energía Eléctrica</t>
  </si>
  <si>
    <t>'51310-311001-1101151-0501-E5201</t>
  </si>
  <si>
    <t>'51310-311001-1505224-0501-I3101</t>
  </si>
  <si>
    <t>'51310-311001-1602151-0501-E5201</t>
  </si>
  <si>
    <t>'51310-313000-0000000-0000-00000</t>
  </si>
  <si>
    <t>Agua</t>
  </si>
  <si>
    <t>'51310-313001-0000000-0000-00000</t>
  </si>
  <si>
    <t>Servicio de Agua</t>
  </si>
  <si>
    <t>'51310-313001-1101151-0501-E5201</t>
  </si>
  <si>
    <t>'51310-314000-0000000-0000-00000</t>
  </si>
  <si>
    <t>Telefonía tradicional</t>
  </si>
  <si>
    <t>'51310-314001-0000000-0000-00000</t>
  </si>
  <si>
    <t>Servicio Telefónico Tradicional</t>
  </si>
  <si>
    <t>'51310-314001-1101151-0501-E5201</t>
  </si>
  <si>
    <t>'51310-314001-1602151-0501-E5201</t>
  </si>
  <si>
    <t>'51310-315000-0000000-0000-00000</t>
  </si>
  <si>
    <t>Telefonía celular</t>
  </si>
  <si>
    <t>'51310-315001-0000000-0000-00000</t>
  </si>
  <si>
    <t>Servicio de Telefonía Celular</t>
  </si>
  <si>
    <t>'51310-315001-1101151-0501-E5201</t>
  </si>
  <si>
    <t>'51310-315001-1602151-0501-E5201</t>
  </si>
  <si>
    <t>'51320-000000-0000000-0000-00000</t>
  </si>
  <si>
    <t>'51320-326000-0000000-0000-00000</t>
  </si>
  <si>
    <t>Arrendamiento de maquinaria, otros equipos y herra</t>
  </si>
  <si>
    <t>'51320-326001-0000000-0000-00000</t>
  </si>
  <si>
    <t>Arrendamiento de Maquinaria y Equipo</t>
  </si>
  <si>
    <t>'51320-326001-1101226-0910-E5201</t>
  </si>
  <si>
    <t>'51330-000000-0000000-0000-00000</t>
  </si>
  <si>
    <t xml:space="preserve">Servicios Profesionales, Científicos y Técnicos y </t>
  </si>
  <si>
    <t>'51330-331000-0000000-0000-00000</t>
  </si>
  <si>
    <t>Servicios legales, de contabilidad, auditoría y re</t>
  </si>
  <si>
    <t>'51330-331003-0000000-0000-00000</t>
  </si>
  <si>
    <t>Servicios de Consultoría</t>
  </si>
  <si>
    <t>'51330-331003-1101151-0501-E5201</t>
  </si>
  <si>
    <t>'51330-331003-1602151-0501-E5201</t>
  </si>
  <si>
    <t>'51330-333000-0000000-0000-00000</t>
  </si>
  <si>
    <t>Servicios de consultoría administrativa, procesos,</t>
  </si>
  <si>
    <t>'51330-333001-0000000-0000-00000</t>
  </si>
  <si>
    <t>Servicios de informática</t>
  </si>
  <si>
    <t>'51330-333001-1101151-0501-E5201</t>
  </si>
  <si>
    <t>'51350-000000-0000000-0000-00000</t>
  </si>
  <si>
    <t>Servicios de Instalación, Reparación, Mantenimient</t>
  </si>
  <si>
    <t>'51350-352000-0000000-0000-00000</t>
  </si>
  <si>
    <t>Instalación, reparación y mantenimiento de mobilia</t>
  </si>
  <si>
    <t>'51350-352001-0000000-0000-00000</t>
  </si>
  <si>
    <t>Mantenimiento de Mobiliario y Equipo de Administra</t>
  </si>
  <si>
    <t>'51350-352001-1101151-0501-E5201</t>
  </si>
  <si>
    <t>MANTENIMIENTO DE MOBILIARIO Y EQUIPO DE ADMINISTRA</t>
  </si>
  <si>
    <t>'51350-352001-1602133-0501-E5201</t>
  </si>
  <si>
    <t>'51350-353000-0000000-0000-00000</t>
  </si>
  <si>
    <t xml:space="preserve">Instalación, reparación y mantenimiento de equipo </t>
  </si>
  <si>
    <t>'51350-353001-0000000-0000-00000</t>
  </si>
  <si>
    <t>Mantenimiento de bienes informáticos</t>
  </si>
  <si>
    <t>'51350-353001-1101181-0213-E5201</t>
  </si>
  <si>
    <t>'51350-355000-0000000-0000-00000</t>
  </si>
  <si>
    <t>Reparación y mantenimiento de equipo de transporte</t>
  </si>
  <si>
    <t>'51350-355001-0000000-0000-00000</t>
  </si>
  <si>
    <t>Mantenimiento de Vehículos</t>
  </si>
  <si>
    <t>'51350-355001-1101133-0910-E5201</t>
  </si>
  <si>
    <t>'51350-355001-1505171-1001-I4301</t>
  </si>
  <si>
    <t>'51350-355001-1602133-0910-E5201</t>
  </si>
  <si>
    <t>'51350-355001-1616133-0910-E5201</t>
  </si>
  <si>
    <t>'51350-357000-0000000-0000-00000</t>
  </si>
  <si>
    <t>Instalación, reparación y mantenimiento de maquina</t>
  </si>
  <si>
    <t>'51350-357001-0000000-0000-00000</t>
  </si>
  <si>
    <t>Mantenimiento de Maquinaria y Equipo</t>
  </si>
  <si>
    <t>'51350-357001-1101226-0910-E5201</t>
  </si>
  <si>
    <t>'51350-357001-1602133-0910-E3101</t>
  </si>
  <si>
    <t>'51350-358000-0000000-0000-00000</t>
  </si>
  <si>
    <t>Servicios de limpieza y manejo de desechos</t>
  </si>
  <si>
    <t>'51350-358001-0000000-0000-00000</t>
  </si>
  <si>
    <t>Servicio de Lavandería Limpieza y Fumigación</t>
  </si>
  <si>
    <t>'51350-358001-1101226-0909-E5201</t>
  </si>
  <si>
    <t>'51350-358001-1602226-0909-E3101</t>
  </si>
  <si>
    <t>'51360-000000-0000000-0000-00000</t>
  </si>
  <si>
    <t>'51360-361000-0000000-0000-00000</t>
  </si>
  <si>
    <t>Difusión por radio, televisión y otros medios de m</t>
  </si>
  <si>
    <t>'51360-361001-0000000-0000-00000</t>
  </si>
  <si>
    <t>Difusión de programas y actividades gubernamentale</t>
  </si>
  <si>
    <t>'51360-361001-1101131-0101-E5201</t>
  </si>
  <si>
    <t>DIFUSION DE PROGRAMAS Y ACTIVIDADES GUBERNAMENTALE</t>
  </si>
  <si>
    <t>'51360-361001-1602131-0101-E5201</t>
  </si>
  <si>
    <t>'51370-000000-0000000-0000-00000</t>
  </si>
  <si>
    <t>'51370-375000-0000000-0000-00000</t>
  </si>
  <si>
    <t>Viáticos en el país</t>
  </si>
  <si>
    <t>'51370-375001-0000000-0000-00000</t>
  </si>
  <si>
    <t>'51370-375001-1101151-0501-E5201</t>
  </si>
  <si>
    <t>'51370-375001-1602151-0501-E5201</t>
  </si>
  <si>
    <t>'51370-375001-1607263-1501-E5201</t>
  </si>
  <si>
    <t>'51380-000000-0000000-0000-00000</t>
  </si>
  <si>
    <t>'51380-382000-0000000-0000-00000</t>
  </si>
  <si>
    <t>Gastos de orden social y cultural</t>
  </si>
  <si>
    <t>'51380-382003-0000000-0000-00000</t>
  </si>
  <si>
    <t>'51380-382003-1101242-0208-E5201</t>
  </si>
  <si>
    <t>'51380-382003-1602242-0208-E1401</t>
  </si>
  <si>
    <t>'51380-382003-1607263-0501-E1401</t>
  </si>
  <si>
    <t>'51380-382003-1607263-1501-E1401</t>
  </si>
  <si>
    <t>'51390-000000-0000000-0000-00000</t>
  </si>
  <si>
    <t>Otros Servicios Generales</t>
  </si>
  <si>
    <t>'51390-392000-0000000-0000-00000</t>
  </si>
  <si>
    <t>Impuestos y derechos</t>
  </si>
  <si>
    <t>'51390-392006-0000000-0000-00000</t>
  </si>
  <si>
    <t>Pago de derechos</t>
  </si>
  <si>
    <t>'51390-392006-1101151-0501-E5201</t>
  </si>
  <si>
    <t>'51390-398000-0000000-0000-00000</t>
  </si>
  <si>
    <t xml:space="preserve">Impuestos sobre nóminas y otros que se deriven de </t>
  </si>
  <si>
    <t>'51390-398001-0000000-0000-00000</t>
  </si>
  <si>
    <t>Impuesto sobre nóminas y otros que se deriven de u</t>
  </si>
  <si>
    <t>'51390-398001-1602151-0501-E5201</t>
  </si>
  <si>
    <t xml:space="preserve">IMPUESTOS SOBRE NOMINAS Y OTROS QUE SE DERIVEN DE </t>
  </si>
  <si>
    <t>'51390-398001-1607151-0501-E5201</t>
  </si>
  <si>
    <t>'52000-000000-0000000-0000-00000</t>
  </si>
  <si>
    <t>TRANSFERENCIAS, ASIGNACIONES, SUBSIDIOS Y OTRAS AY</t>
  </si>
  <si>
    <t>'52300-000000-0000000-0000-00000</t>
  </si>
  <si>
    <t>'52310-000000-0000000-0000-00000</t>
  </si>
  <si>
    <t>Subsidios</t>
  </si>
  <si>
    <t>'52310-433000-0000000-0000-00000</t>
  </si>
  <si>
    <t>Subsidios a la inversión</t>
  </si>
  <si>
    <t>'52310-433001-0000000-0000-00000</t>
  </si>
  <si>
    <t>'52310-433001-1101311-0202-E2303</t>
  </si>
  <si>
    <t>'52310-433001-1607311-0501-E2305</t>
  </si>
  <si>
    <t>'52310-433001-1607311-1501-E2305</t>
  </si>
  <si>
    <t>'52310-436000-0000000-0000-00000</t>
  </si>
  <si>
    <t>Subsidios a la vivienda</t>
  </si>
  <si>
    <t>'52310-436001-0000000-0000-00000</t>
  </si>
  <si>
    <t>'52310-436001-1101266-0211-E1803</t>
  </si>
  <si>
    <t>'52400-000000-0000000-0000-00000</t>
  </si>
  <si>
    <t>'52410-000000-0000000-0000-00000</t>
  </si>
  <si>
    <t>Ayudas Sociales a Personas</t>
  </si>
  <si>
    <t>'52410-441000-0000000-0000-00000</t>
  </si>
  <si>
    <t>'52410-441001-0000000-0000-00000</t>
  </si>
  <si>
    <t>'52410-441001-1101263-0211-E1803</t>
  </si>
  <si>
    <t>'52410-441001-1602132-0201-E5504</t>
  </si>
  <si>
    <t>'52410-441001-1607263-1501-E1105</t>
  </si>
  <si>
    <t>'52410-441001-1607263-1501-E1805</t>
  </si>
  <si>
    <t>'52410-441001-1607268-1501-E1705</t>
  </si>
  <si>
    <t>'52430-000000-0000000-0000-00000</t>
  </si>
  <si>
    <t>Ayudas Sociales a Instituciones</t>
  </si>
  <si>
    <t>'52430-443000-0000000-0000-00000</t>
  </si>
  <si>
    <t>'52430-443001-0000000-0000-00000</t>
  </si>
  <si>
    <t>'52430-443001-1101256-0209-E1203</t>
  </si>
  <si>
    <t>'52430-443001-1607256-0209-E1205</t>
  </si>
  <si>
    <t>'52430-443001-1607256-1501-E1205</t>
  </si>
  <si>
    <t>'52430-445000-0000000-0000-00000</t>
  </si>
  <si>
    <t>'52430-445001-0000000-0000-00000</t>
  </si>
  <si>
    <t>Subsidios para el Fomento Deportivo</t>
  </si>
  <si>
    <t>'52430-445001-1101241-0208-E1303</t>
  </si>
  <si>
    <t>'52430-445001-1607241-0208-E1305</t>
  </si>
  <si>
    <t>'52430-445002-0000000-0000-00000</t>
  </si>
  <si>
    <t>Subsidios a organizaciones diversas</t>
  </si>
  <si>
    <t>'52430-445002-1101226-0501-E1803</t>
  </si>
  <si>
    <t>SUBSIDIOS A ORGANIZACIONES DIVERSAS (APOYO A COMUN</t>
  </si>
  <si>
    <t>'52430-445002-1607226-0501-E1805</t>
  </si>
  <si>
    <t>SUBSIDIOS A ORGANIZACIONES DIVERSAS (APOYOS A COMU</t>
  </si>
  <si>
    <t>'52430-445002-1607226-1501-E1805</t>
  </si>
  <si>
    <t>'52430-445002-1607263-1501-E1105</t>
  </si>
  <si>
    <t xml:space="preserve">SUBSIDIOS A ORGANIZACIONES DIVERSAS (HOSPITAL DEL </t>
  </si>
  <si>
    <t>'52430-445002-1607263-1501-E1605</t>
  </si>
  <si>
    <t>SUBSIDIOS A ORGANIZACIONES DIVERSAS (DEFENSA DEL M</t>
  </si>
  <si>
    <t>'52500-000000-0000000-0000-00000</t>
  </si>
  <si>
    <t>'52520-000000-0000000-0000-00000</t>
  </si>
  <si>
    <t>Jubilaciones</t>
  </si>
  <si>
    <t>'52520-452000-0000000-0000-00000</t>
  </si>
  <si>
    <t>'52520-452001-0000000-0000-00000</t>
  </si>
  <si>
    <t>'52520-452001-1607262-0501-J5305</t>
  </si>
  <si>
    <t>'52800-000000-0000000-0000-00000</t>
  </si>
  <si>
    <t>Donativo</t>
  </si>
  <si>
    <t>'52810-000000-0000000-0000-00000</t>
  </si>
  <si>
    <t>Donativos a Instituciones sin Fines de Lucro</t>
  </si>
  <si>
    <t>'52810-481000-0000000-0000-00000</t>
  </si>
  <si>
    <t>Donativos a instituciones sin fines de lucro</t>
  </si>
  <si>
    <t>'52810-481001-0000000-0000-00000</t>
  </si>
  <si>
    <t>'52810-481001-1101234-0501-E1103</t>
  </si>
  <si>
    <t>DONATIVOS A INSTITUCIONES SIN FINES DE LUCRO (CENT</t>
  </si>
  <si>
    <t>'52810-481001-1607234-1501-E1105</t>
  </si>
  <si>
    <t>DONATIVOS A INSTITUCIONES SIN FINES DE LUCRO DIF (</t>
  </si>
  <si>
    <t>'80000-000000-0000000-0000-00000</t>
  </si>
  <si>
    <t>'81000-000000-0000000-0000-00000</t>
  </si>
  <si>
    <t>'81100-000000-0000000-0000-00000</t>
  </si>
  <si>
    <t>Ley de Ingresos Estimada</t>
  </si>
  <si>
    <t>'81100-100010-0000000-0000-00000</t>
  </si>
  <si>
    <t>PI Estimado</t>
  </si>
  <si>
    <t>'81200-000000-0000000-0000-00000</t>
  </si>
  <si>
    <t>Ley de Ingresos por Ejecutar</t>
  </si>
  <si>
    <t>'81200-100010-0000000-0000-00000</t>
  </si>
  <si>
    <t>PI por Ejecutar</t>
  </si>
  <si>
    <t>'81300-000000-0000000-0000-00000</t>
  </si>
  <si>
    <t>Modificaciones a la Ley de Ingresos Estimada</t>
  </si>
  <si>
    <t>'81300-100010-0000000-0000-00000</t>
  </si>
  <si>
    <t>PI Modifcado</t>
  </si>
  <si>
    <t>'81400-000000-0000000-0000-00000</t>
  </si>
  <si>
    <t>Ley de Ingresos Devengada</t>
  </si>
  <si>
    <t>'81400-100010-0000000-0000-00000</t>
  </si>
  <si>
    <t>PI Devengado</t>
  </si>
  <si>
    <t>'81500-000000-0000000-0000-00000</t>
  </si>
  <si>
    <t>Ley de Ingresos Recaudada</t>
  </si>
  <si>
    <t>'81500-100010-0000000-0000-00000</t>
  </si>
  <si>
    <t>PI Recaudado</t>
  </si>
  <si>
    <t>'82000-000000-0000000-0000-00000</t>
  </si>
  <si>
    <t>'82100-000000-0000000-0000-00000</t>
  </si>
  <si>
    <t>Presupuesto de Egresos Aprobado</t>
  </si>
  <si>
    <t>'82100-100010-0000000-0000-00000</t>
  </si>
  <si>
    <t>PE Aprobado</t>
  </si>
  <si>
    <t>'82200-000000-0000000-0000-00000</t>
  </si>
  <si>
    <t>Presupuesto de Egresos por Ejercer</t>
  </si>
  <si>
    <t>'82200-100010-0000000-0000-00000</t>
  </si>
  <si>
    <t>PE por Ejercer</t>
  </si>
  <si>
    <t>'82300-000000-0000000-0000-00000</t>
  </si>
  <si>
    <t>Modificaciones al Presupuesto de Egresos Aprobado</t>
  </si>
  <si>
    <t>'82300-100010-0000000-0000-00000</t>
  </si>
  <si>
    <t>PE Modificado</t>
  </si>
  <si>
    <t>'82400-000000-0000000-0000-00000</t>
  </si>
  <si>
    <t>Presupuesto de Egresos Comprometido</t>
  </si>
  <si>
    <t>'82400-100010-0000000-0000-00000</t>
  </si>
  <si>
    <t>PE Comprometido</t>
  </si>
  <si>
    <t>'82500-000000-0000000-0000-00000</t>
  </si>
  <si>
    <t>Presupuesto de Egresos Devengado</t>
  </si>
  <si>
    <t>'82500-100010-0000000-0000-00000</t>
  </si>
  <si>
    <t>PE Devengado</t>
  </si>
  <si>
    <t>'82600-000000-0000000-0000-00000</t>
  </si>
  <si>
    <t>Presupuesto de Egresos Ejercido</t>
  </si>
  <si>
    <t>'82600-100010-0000000-0000-00000</t>
  </si>
  <si>
    <t>PE Ejercido</t>
  </si>
  <si>
    <t>'82700-000000-0000000-0000-00000</t>
  </si>
  <si>
    <t>Presupuesto de Egresos Pagado</t>
  </si>
  <si>
    <t>'82700-100010-0000000-0000-00000</t>
  </si>
  <si>
    <t>PE Pagado</t>
  </si>
  <si>
    <t>Total cuentas no impresas</t>
  </si>
  <si>
    <t>MOMT771015MHGNRR09</t>
  </si>
  <si>
    <t>MOMT771015</t>
  </si>
  <si>
    <t>APOYO CON EL PAGO DE ESTUDIOS DE LABORATORIO</t>
  </si>
  <si>
    <t>LANDY SULLIVAN SERRANO MUÑOZ</t>
  </si>
  <si>
    <t>SEML900129MHGRXN09</t>
  </si>
  <si>
    <t>OLIVIA GUTIERREZ LUNA</t>
  </si>
  <si>
    <t>GULO840615</t>
  </si>
  <si>
    <t>ANTONIO RAMIREZ PARRA</t>
  </si>
  <si>
    <t>INVERSION</t>
  </si>
  <si>
    <t>PETRA HERNANDEZ NAVARRETE</t>
  </si>
  <si>
    <t>HENP800220MHGRVT05</t>
  </si>
  <si>
    <t>HENP800220</t>
  </si>
  <si>
    <t>ROCIO PEREZ HERRERA</t>
  </si>
  <si>
    <t>PEHR870826MHGRRC08</t>
  </si>
  <si>
    <t>PEHR870826</t>
  </si>
  <si>
    <t>ROPC840409MHGSRS01</t>
  </si>
  <si>
    <t>ROPC840409</t>
  </si>
  <si>
    <t>ROSA MARIA DANAE ORTEGA SOSA</t>
  </si>
  <si>
    <t>OESR660330MHGRSS09</t>
  </si>
  <si>
    <t>OESR660330</t>
  </si>
  <si>
    <t>ALBERTA HERNANDEZ HERNANDEZ</t>
  </si>
  <si>
    <t>HEHA830408MHGRRL01</t>
  </si>
  <si>
    <t>HEHA830408</t>
  </si>
  <si>
    <t>Iniciativa de Ley de Ingresos para el Ejercicio Fiscal 2016</t>
  </si>
  <si>
    <t>EL 29 DE FEBRERO DE 2016 Y SEGÚN CONSTA EN ACTA DE ASAMBLEA ORDINARIA CELEBRADA EN LA SALA DE CABILDO DEL MUNICIPIO DE MINERAL DEL CHICO, HGO. SE APROBO LA PRIMERA MODIFICACION AL PRESUPUESTO DE EGRESOS PARA EL EJERCICIO FISCAL 2016 DEL MUNICIPIO DEL MINERAL DEL CHICO, HIDALGO.</t>
  </si>
  <si>
    <t>PRESUPUESTOS DE EGRESOS 2016</t>
  </si>
  <si>
    <t>122001</t>
  </si>
  <si>
    <t>PAGO A PERSONAL EVENTUAL</t>
  </si>
  <si>
    <t>159002</t>
  </si>
  <si>
    <t>111001</t>
  </si>
  <si>
    <t>113001</t>
  </si>
  <si>
    <t/>
  </si>
  <si>
    <t>134001</t>
  </si>
  <si>
    <t>132002</t>
  </si>
  <si>
    <t>0102 GRATIFICACION ANUAL SINDICATURA</t>
  </si>
  <si>
    <t>0103 GRATIFICACION ANUAL REGIDURIA</t>
  </si>
  <si>
    <t>131001</t>
  </si>
  <si>
    <t>132001</t>
  </si>
  <si>
    <t>152001</t>
  </si>
  <si>
    <t>154001</t>
  </si>
  <si>
    <t>OTRAS PRESTACIONES (CANASTA BASICA Y TIEMPO EXTRA)</t>
  </si>
  <si>
    <t>211001</t>
  </si>
  <si>
    <t>211002</t>
  </si>
  <si>
    <t>212001</t>
  </si>
  <si>
    <t>214001</t>
  </si>
  <si>
    <t>216001</t>
  </si>
  <si>
    <t>221001</t>
  </si>
  <si>
    <t>223001</t>
  </si>
  <si>
    <t>241001</t>
  </si>
  <si>
    <t>242001</t>
  </si>
  <si>
    <t>243001</t>
  </si>
  <si>
    <t>245001</t>
  </si>
  <si>
    <t>246001</t>
  </si>
  <si>
    <t>247001</t>
  </si>
  <si>
    <t>248001</t>
  </si>
  <si>
    <t>249001</t>
  </si>
  <si>
    <t>261001</t>
  </si>
  <si>
    <t>271001</t>
  </si>
  <si>
    <t>291001</t>
  </si>
  <si>
    <t>296001</t>
  </si>
  <si>
    <t>298001</t>
  </si>
  <si>
    <t>259001</t>
  </si>
  <si>
    <t>282001</t>
  </si>
  <si>
    <t>FONDO DEL INCENTIVO A LA VENTA FINAL DE GASOLINA Y DIESEL</t>
  </si>
  <si>
    <t>COMBUSTIBLES Y LUBRICANTES</t>
  </si>
  <si>
    <t>311001</t>
  </si>
  <si>
    <t>313001</t>
  </si>
  <si>
    <t>314001</t>
  </si>
  <si>
    <t>315001</t>
  </si>
  <si>
    <t>326001</t>
  </si>
  <si>
    <t>331003</t>
  </si>
  <si>
    <t>333001</t>
  </si>
  <si>
    <t>349001</t>
  </si>
  <si>
    <t>351001</t>
  </si>
  <si>
    <t>352001</t>
  </si>
  <si>
    <t>353001</t>
  </si>
  <si>
    <t>355001</t>
  </si>
  <si>
    <t>357001</t>
  </si>
  <si>
    <t>358001</t>
  </si>
  <si>
    <t>359001</t>
  </si>
  <si>
    <t>361001</t>
  </si>
  <si>
    <t>375001</t>
  </si>
  <si>
    <t>382003</t>
  </si>
  <si>
    <t>392006</t>
  </si>
  <si>
    <t>398001</t>
  </si>
  <si>
    <t>433001</t>
  </si>
  <si>
    <t>436001</t>
  </si>
  <si>
    <t>441001</t>
  </si>
  <si>
    <t>443001</t>
  </si>
  <si>
    <t>445001</t>
  </si>
  <si>
    <t>445002</t>
  </si>
  <si>
    <t>481001</t>
  </si>
  <si>
    <t>SUBSIDIOS A ORGANIZACIONES DIVERSAS (HOSPITAL DEL NIÑO DIF Y CRIRH)</t>
  </si>
  <si>
    <t>452001</t>
  </si>
  <si>
    <t>442001</t>
  </si>
  <si>
    <t>BECAS</t>
  </si>
  <si>
    <t>511001</t>
  </si>
  <si>
    <t>515001</t>
  </si>
  <si>
    <t>565001</t>
  </si>
  <si>
    <t>567001</t>
  </si>
  <si>
    <t>Vehiculos y equipo Terrestre</t>
  </si>
  <si>
    <t>ADQUISICION DE EQUIPO DE TRANSPORTE (2 PATRULLAS)</t>
  </si>
  <si>
    <t>523001</t>
  </si>
  <si>
    <t>ADQUISICION E INSTALACION DE CAMARAS DE VIDEOVIGILANCIA</t>
  </si>
  <si>
    <t>611001</t>
  </si>
  <si>
    <t>REHABILITACION DE FACHADAS (IMAGEN URBANA) EN CARBONERAS</t>
  </si>
  <si>
    <t>REHABILITACION DE FACHADAS (IMAGEN URBANA) EN ESTANZUELA</t>
  </si>
  <si>
    <t>615001</t>
  </si>
  <si>
    <t>CONSTRUCCION DE RODADAS DE CONCRETO EN CABECERA MUNICIPAL (BARRIO LA SIERRA)</t>
  </si>
  <si>
    <t>CONSTRUCCION DE RODADAS DE CONCRETO EN LOMA DEL MAGUEY</t>
  </si>
  <si>
    <t>CONSTRUCCION DE RODADAS DE CONCRETO EN CARBONERAS LA PALMA</t>
  </si>
  <si>
    <t>PAVIMENTACION HIDRAULICA BARRIO CERRO COLORADO</t>
  </si>
  <si>
    <t>PAVIMENTACION HIDARULICA CALLE FELIPE ANGELES</t>
  </si>
  <si>
    <t>CONSTRUCCION DE 10 CUARTOS DORMITORIOS EN BENITO JUAREZ</t>
  </si>
  <si>
    <t>CONSTRUCCION DE 5 CUARTOS DORMITORIOS EN CABECERA MUNICIPAL (MINERAL DEL CHICO)</t>
  </si>
  <si>
    <t>CONSTRUCCION DE 7 CUARTOS DORMITORIOS EN CAPULA</t>
  </si>
  <si>
    <t>CONSTRUCCION DE 4 CUARTOS DORMITORIOS EN CARBONERAS TEPOZANES</t>
  </si>
  <si>
    <t>CONSTRUCCION DE CUARTOS DORMITORIOS EN CARBONERAS, CASAS BLANCAS</t>
  </si>
  <si>
    <t>CONSTRUCCION DE 24 CUARTOS DORMITORIOS EN CARBONERAS, CENTRO</t>
  </si>
  <si>
    <t>CONSTRUCCION DE 5 CUARTOS DORMITORIOS EN CARBONERAS, LA LAGUNA</t>
  </si>
  <si>
    <t>CONSTRUCCION DE 6 CUARTOS DORMITORIOS EN CEBADAS</t>
  </si>
  <si>
    <t>CONSTRUCCION DE 4 CUARTOS DORMITORIOS EN CERRO ALTO</t>
  </si>
  <si>
    <t>CONSTRUCCION DE 8 CUARTOS DORMITORIOS EN CIMBRONES</t>
  </si>
  <si>
    <t>CONSTRUCCION DE 6 CUARTOS DORMITORIOS EN EL PUENTE</t>
  </si>
  <si>
    <t>CONSTRUCCION DE 16 CUARTOS DORMITORIOS EN LA ESTANZUELA</t>
  </si>
  <si>
    <t>CONSTRUCCION DE 3 CUARTOS DORMITORIOS EN LA PRESA</t>
  </si>
  <si>
    <t>CONSTRUCCION DE 4 CUARTOS DORMITORIOS EN LLANO DE LOS AJOS</t>
  </si>
  <si>
    <t>CONSTRUCCION DE 4 CUARTOS DORMITORIOS EN LOMA DEL MAGUEY</t>
  </si>
  <si>
    <t>CONSTRUCCION DE 5 CUARTOS DORMITORIOS EN LOS NARANJOS</t>
  </si>
  <si>
    <t>CONSTRUCCION DE 4 CUARTOS DORMITORIOS EN SAN ANTONIO EL LLANO</t>
  </si>
  <si>
    <t>CONSTRUCCION DE 4 CUARTOS DORMITORIOS EN SAN FRANCISCO</t>
  </si>
  <si>
    <t>CONSTRUCCION DE 8 CUARTOS DORMITORIOS EN SAN SEBASTIAN CAPULINES</t>
  </si>
  <si>
    <t>CONSTRUCCION DE 4 CUARTOS DORMITORIOS EN SAN SIMON LO DE ROJAS</t>
  </si>
  <si>
    <t>CONSTRUCCION DE 6 CUARTOS DORMITORIOS EN SANTA INES</t>
  </si>
  <si>
    <t>CONSTRUCCION DE 4 CUARTOS DORMITORIOS EN EL JASPE</t>
  </si>
  <si>
    <t>614001</t>
  </si>
  <si>
    <t>CIRCULADO CON MALLA CICLONICA DE MANANTIAL DE AGUA POTABLE EN MANZANAS</t>
  </si>
  <si>
    <t>AMPLIACION DE RED DE DISTRIBUCION ELECTRICA EN LA PRESA</t>
  </si>
  <si>
    <t>AMPLIACION DE RED DE DISTRIBUCION ELECTRICA EN PIE DE LA VIGA</t>
  </si>
  <si>
    <t>AMPLIACION DE RED DE DISTRIBUCION ELECTRICA EN SAN JOSE CAPULINES</t>
  </si>
  <si>
    <t>AMPLIACION DE RED DE DISTRIBUCION ELECTRICA LA PALMA ESTANZUELA</t>
  </si>
  <si>
    <t>SUMINISTRO DE 13 CELDAS FOTOVOLTAICAS SAN SEBASTIAN CAPULINES</t>
  </si>
  <si>
    <t>SUMINISTRO DE 5 CELDAS FOTOVOLTAICAS EN TIERRAS COLORADAS</t>
  </si>
  <si>
    <t>AMPLIACION DE RED DE DISTRIBUCION ELECTRICA EN CARBONERAS LA PALMA</t>
  </si>
  <si>
    <t>AMPLIACION DE LINEA DE AGUA POTABLE EN CABECERA MUNICIPAL</t>
  </si>
  <si>
    <t>SUMINISTRO DE TINACOS CISTERNA DE 3000 LTS PARA ALMACENAMIENTO DE AGUA POTABLE</t>
  </si>
  <si>
    <t>1Presidente Municipal</t>
  </si>
  <si>
    <t>Tesorera y Contadora General</t>
  </si>
  <si>
    <t>Paramedico</t>
  </si>
  <si>
    <t>PRESUPUESTO DE INGRESOS PARA EL EJERCICIO FISCAL 2016</t>
  </si>
  <si>
    <t>PRESUPUESTO DE EGRESOS PARA EL EJERCICIO FISCAL 2016</t>
  </si>
  <si>
    <t>HIDALGO/MINERAL DEL CHICO CALENDARIO DE INGRESOS DEL EJERCICIO FISCAL 2016</t>
  </si>
  <si>
    <t>Calendario de Presupuesto de Egresos del Ejercicio Fiscal 2016</t>
  </si>
  <si>
    <t>Periodo (Primer Trimestre del año 2016)</t>
  </si>
  <si>
    <t>APOYO ECONOMICO PARA EL PAGO A INTENDENTE DE LA ESCUELA PRIMARIA 5 DE MAYO DE LA LOCALIDAD DE CAPULA CORRESPONDIENTE AL MES DE ENERO</t>
  </si>
  <si>
    <t>NYDIA MONTERREY NAVA</t>
  </si>
  <si>
    <t>MONN760101MHGNVY01</t>
  </si>
  <si>
    <t>MONN760101</t>
  </si>
  <si>
    <t>APOYO ECONOMICO PARA PAGO DE INTENDENTE EN EL JARDIN DE NIÑOS LOS PINOS DE LA LOCALIDAD DE ESTANZUELA, CORRESPONDIENTE AL MES DE ENERO</t>
  </si>
  <si>
    <t>SONIA MONZALVO RENDON</t>
  </si>
  <si>
    <t>MORS800607MHGNNN08</t>
  </si>
  <si>
    <t>MORS800607</t>
  </si>
  <si>
    <t>APOYO ECONOMICO PARA PAGO DE INTENDENTE DE JARDIN DE NIÑOS EL NIÑO CAMPESIONO DE LA LOCALIDAD DE BENITO JUAREZ, CORRESPONDIENTE AL MES DE ENERO</t>
  </si>
  <si>
    <t>APOYO ECONOMICO PARA PAGO DE AUXILIAR ADMINISTRATIVO EN LA TELESECUNDARIA 489 DE LA LOCALIDAD DE CAPULA, CORRESPONDIENTE AL MES DE ENERO</t>
  </si>
  <si>
    <t>OMAR RODRIGUEZ SALAS</t>
  </si>
  <si>
    <t>ROSO691011HHGDLM04</t>
  </si>
  <si>
    <t>ROSO691011</t>
  </si>
  <si>
    <t>PAGO DE AYUDAS A DELEGADOS POR GESTIONES, CORRESPONDIENTE AL MES DE ENERO</t>
  </si>
  <si>
    <t>COMUNIDADES</t>
  </si>
  <si>
    <t>PABLO CAMPERO HERNANDEZ</t>
  </si>
  <si>
    <t>CAHP640124HHGMRB03</t>
  </si>
  <si>
    <t>CAHP640124</t>
  </si>
  <si>
    <t>IRMA JIMENEZ TREJO</t>
  </si>
  <si>
    <t>JITI920422</t>
  </si>
  <si>
    <t>ASCENCION PALAFOX VALENCIA</t>
  </si>
  <si>
    <t>VALENTIN PALAFOX GAMERO</t>
  </si>
  <si>
    <t>FRANCISCO JIMENEZ</t>
  </si>
  <si>
    <t>FAUSTINO HERNANDEZ CAMPERO</t>
  </si>
  <si>
    <t>CAHF810215HHGRMS01</t>
  </si>
  <si>
    <t>CAHF810215</t>
  </si>
  <si>
    <t>RAYMUNDO JESUS PEREZ GARCIA</t>
  </si>
  <si>
    <t>PEGR810315</t>
  </si>
  <si>
    <t>LUIS JIMENEZ PEREZ</t>
  </si>
  <si>
    <t>JIPL600825HHGMRS04</t>
  </si>
  <si>
    <t>JIPL600825</t>
  </si>
  <si>
    <t>ALEJANDRO OSWALDO VILLEGAS ORTIZ</t>
  </si>
  <si>
    <t>VIOA811022HDFLRL06</t>
  </si>
  <si>
    <t>VIOA811022</t>
  </si>
  <si>
    <t>BENITO AGUILAR LOPEZ</t>
  </si>
  <si>
    <t>AULB720321HHGGPN02</t>
  </si>
  <si>
    <t>AULB720321</t>
  </si>
  <si>
    <t>FERNANDO GARNICA HERNANDEZ</t>
  </si>
  <si>
    <t>GAHF970727HHGRRR01</t>
  </si>
  <si>
    <t>GAHF970727</t>
  </si>
  <si>
    <t>ESTEBAN CERON GOMEZ</t>
  </si>
  <si>
    <t>CEGE750816HHGRMS09</t>
  </si>
  <si>
    <t>CEGE750816</t>
  </si>
  <si>
    <t>MARIO PEREZ GARNICA</t>
  </si>
  <si>
    <t>PEGM710612HHGRRR06</t>
  </si>
  <si>
    <t>PEGM710612</t>
  </si>
  <si>
    <t>JULIAN HERNANDEZ HERNANDEZ</t>
  </si>
  <si>
    <t>HEHJ830109</t>
  </si>
  <si>
    <t>MA. ISABEL LOPEZ PEREZ</t>
  </si>
  <si>
    <t>LOPI740708MHGPRS02</t>
  </si>
  <si>
    <t>LOPI740708</t>
  </si>
  <si>
    <t>MARIA DE LOS ANGELES HERRERA CORONA</t>
  </si>
  <si>
    <t>HECA710601MHGRRN06</t>
  </si>
  <si>
    <t>HECA710601</t>
  </si>
  <si>
    <t>APOYO ECONOMICO PARA FIESTA PATRONAL DE LA LOCALIDAD DE SAN SEBASTIAN CAPULINES</t>
  </si>
  <si>
    <t>PAGO DE AYUDAS A DELEGADOS POR GESTIONES, CORRESPONDIENTE AL MES DE FEBRERO</t>
  </si>
  <si>
    <t>JITI920422MMCMRR00</t>
  </si>
  <si>
    <t>APOYO ECONOMICO PARA PAGO DE ESTUDIOS CLINICOS Y MEDICAMENTO PARA SR. CATALINO ALVAREZ PALAFOX</t>
  </si>
  <si>
    <t>GASTOS MEDICOS</t>
  </si>
  <si>
    <t>TOMASA ALVAREZ PALAFOX</t>
  </si>
  <si>
    <t>AAPT820907</t>
  </si>
  <si>
    <t>APOYO CON EL PAGO DE ESTUDIOS DE LABORATORIO PARA LA MENOR ALEXIA ENRIQUEZ HERNANDEZ</t>
  </si>
  <si>
    <t>MA. ISABEL HERNANDEZ TRIGUEROS</t>
  </si>
  <si>
    <t>HETI800702MHGRRS17</t>
  </si>
  <si>
    <t>HETI800702</t>
  </si>
  <si>
    <t>APOYO CON LA COMPRA DE MEDICAMENTO PARA EL MENOR RAFAEL ALBAREZ HERNANDEZ</t>
  </si>
  <si>
    <t>ROGELIA MARGARITA HERNANDEZ ISLAS</t>
  </si>
  <si>
    <t>HEIR791230MHGRSG04</t>
  </si>
  <si>
    <t>HEIR791230</t>
  </si>
  <si>
    <t>APOYO CON LA COMPRA DE MEDICAMENTO PARA MENOR EDUARDO GAEL JIMENEZ PALAFOX</t>
  </si>
  <si>
    <t>REYNA PALAFOX MONZALVO</t>
  </si>
  <si>
    <t>PAMR690627MHGLNY07</t>
  </si>
  <si>
    <t>PAMR690627</t>
  </si>
  <si>
    <t>APOYO ECONOMICO PARA PAGO DE TRATAMIENTO DE ENDODONCIA PARA LA MENOR CRISTINA JANETH PALAFOX GODINEZ</t>
  </si>
  <si>
    <t>JANET GODINEZ GONZALEZ</t>
  </si>
  <si>
    <t>GOGJ831015MMCDNN00</t>
  </si>
  <si>
    <t>GOGJ831015</t>
  </si>
  <si>
    <t>APOYO ECONOMICO PARA ESTUDIO DE LABORATORIO</t>
  </si>
  <si>
    <t>SUSANA MONZALVO SANCHEZ</t>
  </si>
  <si>
    <t>MOSS751014MHGNNS04</t>
  </si>
  <si>
    <t>MOSS751014</t>
  </si>
  <si>
    <t>APOYO ECONOMICO PARA PAGO DE SERVICIO FUNERARIO DEL SR. PRIMO AGUILAR OLIVARES DE MINERAL DEL CHICO</t>
  </si>
  <si>
    <t>GASTOS FUNERARIOS</t>
  </si>
  <si>
    <t>MIGUEL ANGEL AGUILAR IRIGOYEN</t>
  </si>
  <si>
    <t>AUIM610927HHGGRG05</t>
  </si>
  <si>
    <t>AUIM610927</t>
  </si>
  <si>
    <t>APOYO ECONOMICO PARA PAGO DE SERVICIOS FUNERARIOS DE SR. MOISES CABRERA GOMEZ</t>
  </si>
  <si>
    <t>LETICIA PALAFOX PALAFOX</t>
  </si>
  <si>
    <t>PAPL860616MHGLLT01</t>
  </si>
  <si>
    <t>PAPL860616</t>
  </si>
  <si>
    <t>APOYO ECONOMICO PARA PAGO DE MAESTRA DE EDUCACION ESPECIAL</t>
  </si>
  <si>
    <t>LUCERO PALAFOX GONZALEZ</t>
  </si>
  <si>
    <t>PAGL870805MHGLNC01</t>
  </si>
  <si>
    <t>PAGL870805</t>
  </si>
  <si>
    <t>APOYO CON LA COMPRA DE LLAVES MEZCLADORAS Y MANGUERAS PARA FREGADERO PARA ESPACIO DE ALIMENTACION DE SAN JOSE CAPULINES</t>
  </si>
  <si>
    <t>APOYO CON LA COMPRA DE  PASTELES PARA JARDIN DE NIÑOS EN LA LOCALIDAD DE CARBONERAS CENTRO</t>
  </si>
  <si>
    <t>APOYO CON ROSCAS PARA CELEBRAR DIA DE REYES EN CONVIVIO DE ADULTOS MAYORES</t>
  </si>
  <si>
    <t>TERCERA EDAD</t>
  </si>
  <si>
    <t>TERESA MONZALVO MORENO</t>
  </si>
  <si>
    <t>COMPRA DE ROSCAS PARA NIÑOS DE ESPACIO DE ALIMENTACION DE ESTANZULA</t>
  </si>
  <si>
    <t>MA LUISA FUENTES GONZALEZ</t>
  </si>
  <si>
    <t>FUGL640920MHGNNS02</t>
  </si>
  <si>
    <t>FUGL640920</t>
  </si>
  <si>
    <t>COMPRA DE ROSCAS PARA NIÑOS DE LA PRIMARIA DE CABECERA</t>
  </si>
  <si>
    <t>IVONNE ALEJANDRA RAMOS UGALDE</t>
  </si>
  <si>
    <t>RAUI780422MHGMGV05</t>
  </si>
  <si>
    <t>RAUI780422</t>
  </si>
  <si>
    <t>COMPRA  DE ROSCAS PARA JARDIN DE NIÑOS GUZMAN MAYER</t>
  </si>
  <si>
    <t>MAYRA RUTH RIVERA OTERO</t>
  </si>
  <si>
    <t>RIOM840408MHGVTY04</t>
  </si>
  <si>
    <t>RIOM840408</t>
  </si>
  <si>
    <t>COMPRA DE ROSCAS PARA NIÑOS DE PRIMARIA DE LA LOCALIDAD D ECARBONERAS</t>
  </si>
  <si>
    <t>LORENZO PEREZ AVILA</t>
  </si>
  <si>
    <t>PEAL791123HHGRVR01</t>
  </si>
  <si>
    <t>PEAL791123</t>
  </si>
  <si>
    <t>COMPRA DE ROSCAS PARA FESTEJO DE DIA DE REYES</t>
  </si>
  <si>
    <t>COMPRA DE ROSCAS PARA FESTEJO DE DIA DE REYES EN LA PRIMARIA 5 DE MAYO</t>
  </si>
  <si>
    <t>APOYO ECONOMICO PARA PAGO DE ALIMENTOS PARA PERSONAL DE LA UNITEC QUE ACUDIERON A ESTANZUELA A DONACIOND E COBIJAS</t>
  </si>
  <si>
    <t>APOYO ECONOMICO PARA PAGAR LA ESTANCIA DEL SR. RAYMUNDO MENDOZA HERNANDEZ EN FUNDACION VALLE DE VIDA RANCHO EL JUGUETE</t>
  </si>
  <si>
    <t>ZELTZIN AZTRID ZAVALA VENTURA</t>
  </si>
  <si>
    <t>ZAVZ920126MHGVNL15</t>
  </si>
  <si>
    <t>ZAVZ920126</t>
  </si>
  <si>
    <t>COMPRA DE TINACO PARA ESPACIO DE ALIMENTACION DE LA LOCALIDAD DE ESTANZUELA</t>
  </si>
  <si>
    <t>APOYO ECONOMICO PARA COMPRA DE GAS DEL ESPACIO DE ALIMENTACION EN LA COMUNIDAD DE ESTANZUELA</t>
  </si>
  <si>
    <t>COMPRA DE PINTURA Y BROCHA PARA INSTALACION DE TANQUE ESTACIONARIO DE ESPACIO DE ALIMENTACION EN ESTANZUELA</t>
  </si>
  <si>
    <t>COMPRA DE MATERIAL PARA INSTALACION DE TANQUE ESTACIONARIO DE LA LOCALIDADD E ESTANZUELA</t>
  </si>
  <si>
    <t>APOYO ECONOMICO PARA PAGO DE ESTUDIOS PARA LA MENOR JESSICA GABRIELA GUTIERREZ ROSALES</t>
  </si>
  <si>
    <t>CASILDA ROSALE SPEREZ</t>
  </si>
  <si>
    <t>APOYO ECONOMICO PARA PAGO DE ESTUDIOS CLINICOS PARA LA MENOR ITZAMARA GARCIA MUÑOZ</t>
  </si>
  <si>
    <t>MARICELA MUÑOZ HERNANDEZ</t>
  </si>
  <si>
    <t>MUHM890911MHGXRR01</t>
  </si>
  <si>
    <t>MUHM890911</t>
  </si>
  <si>
    <t>APOYO CON LA COMPRA DE LECHE ENFAMIL PARA UNA RECIEN NACIDA</t>
  </si>
  <si>
    <t>GULO840615MHGTNL03</t>
  </si>
  <si>
    <t>APOYO CON LA COMPRA DE MEDICAMENTO PARA LA MENOR ARIADNA VIANEY</t>
  </si>
  <si>
    <t>BENITA HERNANDEZ FLORES</t>
  </si>
  <si>
    <t>HEFB820212MHGRLN09</t>
  </si>
  <si>
    <t>HEFB820212</t>
  </si>
  <si>
    <t>APOYO CON LA COMPRA DE MEDICAMENTO PARA LA MENOR XIMENA HERNANDEZ CRUZ</t>
  </si>
  <si>
    <t>JANET CRUZ PALAFOX</t>
  </si>
  <si>
    <t>CUPJ880530MHGRLN01</t>
  </si>
  <si>
    <t>CUPJ880530</t>
  </si>
  <si>
    <t>APOYO ECONOMICO PARA PAGO DE ESTUDIOS DE LABORATORIO</t>
  </si>
  <si>
    <t>SILVIA PALAFOX PALAFOX</t>
  </si>
  <si>
    <t>PAPS890210MHGLLL07</t>
  </si>
  <si>
    <t>PAPS890210</t>
  </si>
  <si>
    <t>GLORIA PALAFOX GODINEZ</t>
  </si>
  <si>
    <t>PAGG630820MHGLDL04</t>
  </si>
  <si>
    <t>PAGG630820</t>
  </si>
  <si>
    <t>APOYO ECONOMICO PARA PAGO DE TRANSPORTE PARA GRUPOD E ADULTOS MAYORES PARA ACUDIR A MIXQUIAHUALA</t>
  </si>
  <si>
    <t>APOYO ECONOMICO PARA PAGO DE ALIMENTOS PARA GRUPOD E ADULTOS MAYORES PARA ACUDIR A MIXQUIAHUALA</t>
  </si>
  <si>
    <t>APOYO ECONOMICO PARA PAGO DE SERVICIOS FUNERARIOS DE SRA. PETRA MONZALVO CORTES</t>
  </si>
  <si>
    <t>TERESA VALENCIA MONZALVO</t>
  </si>
  <si>
    <t>VAMT651015</t>
  </si>
  <si>
    <t>APOYO ECONOMICO PARA EL PAGO A INTENDENTE DE LA ESCUELA PRIMARIA 5 DE MAYO DE LA LOCALIDAD DE CAPULA CORRESPONDIENTE AL MES DE FEBRERO</t>
  </si>
  <si>
    <t>APOYO ECONOMICO PARA PAGO DE INTENDENTE EN EL JARDIN DE NIÑOS LOS PINOS DE LA LOCALIDAD DE ESTANZUELA, CORRESPONDIENTE AL MES DE FEBRERO</t>
  </si>
  <si>
    <t>APOYO ECONOMICO PARA PAGO DE INTENDENTE DE JARDIN DE NIÑOS EL NIÑO CAMPESIONO DE LA LOCALIDAD DE BENITO JUAREZ, CORRESPONDIENTE AL MES DE FEBRERO</t>
  </si>
  <si>
    <t>APOYO ECONOMICO PARA PAGO DE AUXILIAR ADMINISTRATIVO EN LA TELESECUNDARIA 489 DE LA LOCALIDAD DE CAPULA, CORRESPONDIENTE AL MES DE FEBRERO</t>
  </si>
  <si>
    <t>APOYO CON LAMINAS PARA MEJORA DE  VIVIENDA</t>
  </si>
  <si>
    <t>VIVIENDA</t>
  </si>
  <si>
    <t>GERONIMO HERNANDEZ HERNANDEZ</t>
  </si>
  <si>
    <t>HEHG571119</t>
  </si>
  <si>
    <t>MARIA AMADA HERNANDEZ SANCHEZ</t>
  </si>
  <si>
    <t>JOSEFA HERNANDEZ HERNANDEZ</t>
  </si>
  <si>
    <t>HEHJ760319MHGRRS09</t>
  </si>
  <si>
    <t>HEHJ760319</t>
  </si>
  <si>
    <t>MARIA LUISA HERNANDEZ HERNANDEZ</t>
  </si>
  <si>
    <t>HEHL880825MHGRRS00</t>
  </si>
  <si>
    <t>HEHL880825</t>
  </si>
  <si>
    <t>ELVIRA MONZALVO CORONA</t>
  </si>
  <si>
    <t>MOCE850125MHGNRL03</t>
  </si>
  <si>
    <t>MOCE850125</t>
  </si>
  <si>
    <t>ALEJANDRA HERNANDEZ HERNANDEZ</t>
  </si>
  <si>
    <t>HEHA960425MHGRRL05</t>
  </si>
  <si>
    <t>HEHA960425</t>
  </si>
  <si>
    <t>MARIA DE JESUS MONZALVO HERNANDEZ</t>
  </si>
  <si>
    <t>MOHJ610609</t>
  </si>
  <si>
    <t>EMILIA LORENZO PABLO</t>
  </si>
  <si>
    <t>LOPE821006MHGRBM06</t>
  </si>
  <si>
    <t>LOPE821006</t>
  </si>
  <si>
    <t>APOYO ECONOMICO PARA LA COMPRA DE UN  MOLINO DE NIXTAMAL</t>
  </si>
  <si>
    <t>HRTENCIA MORENO PERALTA</t>
  </si>
  <si>
    <t>MOPH600111MHGRRR07</t>
  </si>
  <si>
    <t>MOPH600111</t>
  </si>
  <si>
    <t>ALBERTA BAUTISTA MONZALVO</t>
  </si>
  <si>
    <t>BAMA550511MHGTNL05</t>
  </si>
  <si>
    <t>BAMA550511</t>
  </si>
  <si>
    <t>ADELA PEREZ HERNANDEZ</t>
  </si>
  <si>
    <t>MARIA DEL CARMEN HERRERA PEREZ</t>
  </si>
  <si>
    <t>HEPC620716MHGRRR02</t>
  </si>
  <si>
    <t>HEPC620716</t>
  </si>
  <si>
    <t>PAULA HERRERA PEREZ</t>
  </si>
  <si>
    <t>HEPP730322MHGRRL06</t>
  </si>
  <si>
    <t>HEPP730322</t>
  </si>
  <si>
    <t>APOYO CON HERRAMIENTAS PARA TALLER MECANICO</t>
  </si>
  <si>
    <t>IVAN HERNANDEZ HERRERA</t>
  </si>
  <si>
    <t>HEHI830604</t>
  </si>
  <si>
    <t>APOYO CON PRODUCTOS PARA PROYECTO DE TIENDAS</t>
  </si>
  <si>
    <t>TERESA DE JESUS LUNA SANTIAGO</t>
  </si>
  <si>
    <t>LUST751218MCSNNR07</t>
  </si>
  <si>
    <t>LUST751218</t>
  </si>
  <si>
    <t>MARGARITA GARCIA ISLAS</t>
  </si>
  <si>
    <t>GAIM680610MHGRSR09</t>
  </si>
  <si>
    <t>GAIM680610</t>
  </si>
  <si>
    <t>NORA ELIZABETH ZAVALA MORENO</t>
  </si>
  <si>
    <t>ZVMRNR880330</t>
  </si>
  <si>
    <t>JUANA HERNANDEZ MEZA</t>
  </si>
  <si>
    <t>HEMJ540517MHGRZN05</t>
  </si>
  <si>
    <t>HEMJ540517</t>
  </si>
  <si>
    <t>WENDY CONCEPCION GRESS VAZQUEZ</t>
  </si>
  <si>
    <t>GEVW930627MHGRZN09</t>
  </si>
  <si>
    <t>GEVW930627</t>
  </si>
  <si>
    <t>SONIA MEZA CAMPERO</t>
  </si>
  <si>
    <t>MECS691108MHGZMN05</t>
  </si>
  <si>
    <t>MECS691108</t>
  </si>
  <si>
    <t>REYNA PEREZ CHAVEZ</t>
  </si>
  <si>
    <t>PECR670106MHGRHY08</t>
  </si>
  <si>
    <t>PECR670106</t>
  </si>
  <si>
    <t>PAGO DE AYUDAS A DELEGADOS POR GESTIONES, CORRESPONDIENTE AL MES DE MARZO</t>
  </si>
  <si>
    <t>APOYO ECONOMICO PARA TRABAJOS COMUNITARIOS DE LA LOCALIDAD D EBENITO JUAREZ</t>
  </si>
  <si>
    <t>APOYO CON UNA BOCINA PORTATIL PARA SHOW DE PAYASITA</t>
  </si>
  <si>
    <t>APOYO ECONOMICO PARA PAGO DE GASTOS MEDICOS DENTALES</t>
  </si>
  <si>
    <t>MARCELA MONZALVO MONZALVO</t>
  </si>
  <si>
    <t>MOMM470116MHGNNR03</t>
  </si>
  <si>
    <t>MOMM470116</t>
  </si>
  <si>
    <t>PAGO DE SERVICIO FUNERARIO DE SR. CIRILO CABRERA</t>
  </si>
  <si>
    <t>SILVERIO CABRERA LAZCANO</t>
  </si>
  <si>
    <t>CALS680620</t>
  </si>
  <si>
    <t>APOYO CON LA COMPRA DE CUCHILLO ACERO INOXIDABLE PARA SOLVENTAR OBSERVACIONES DE COPRISE EN CAIC ESTANZUELA</t>
  </si>
  <si>
    <t>COMPRA DE TOALLAS DE PAPEL SANITAS PARA SOLVENTAR OBSERVACIONES DE COPRISE EN CAIC ESTANZUELA</t>
  </si>
  <si>
    <t>COMPRA DE TELA MOSQUITERO DE PLASTICO VERDE PARA SOLVENTAR OBSERVACIONES DE COPRISE EN CAIC ESTANZUELA</t>
  </si>
  <si>
    <t>COMPRA DE TERMOMETRO DE REFRIGERADOR PARA SOLVENTAR OBSERVACIONES DE COPRISE EN CAIC ESTANZUELA</t>
  </si>
  <si>
    <t>APOYO ECONOMICO PARA PAGO DE MAESTRA DE EDUCACION ESPECIAL PARA PRIMARIA RAYMUNDO ENRIQUEZ DE CARBONERAS</t>
  </si>
  <si>
    <t>MINERVA PALAFOX GONZALEZ</t>
  </si>
  <si>
    <t>PAGM770118MHGLNN07</t>
  </si>
  <si>
    <t>PAGM770118</t>
  </si>
  <si>
    <t>APOYO ECONOMICO PARA PAGO DE MANO DE OBRA DE INSTALACION DE TINACO EN ESPACIO DE ALIMENTACION ESTANZUELA</t>
  </si>
  <si>
    <t>APOYO CON COMPRA DE AGUA EMBOTELLADA PARA SISTEMA DIF HIDALGO POR CONGRESO DE LA FAMILIA EN HIDALGO</t>
  </si>
  <si>
    <t>MA ISABEL HERNANDEZ TRIGUEROS</t>
  </si>
  <si>
    <t>APOYO ECONOMICO PARA PAGO DE MATERIAL DE PLOMERIA Y CONSTRUCCION PARA INSTALACION DE TINACO CISTERNA EN ESPACIO DE ALIMENTACION</t>
  </si>
  <si>
    <t>APOYO CON MOBILIARIO PARA LA ENTREGA DE COBIJAS EN ESTANZUELA</t>
  </si>
  <si>
    <t>APOYO ECONOMICO PARA PAGO DE CIRUGIA DE CATARATAS</t>
  </si>
  <si>
    <t>MAURA PALAFOX HERNANDEZ</t>
  </si>
  <si>
    <t>PAHM750129MHGLRR03</t>
  </si>
  <si>
    <t>PAHM750129</t>
  </si>
  <si>
    <t>APOYO CON LA COMPRA DE MEDICAMENTOS PARA EL SR. ABRAHAM PALAFOX PALAFOX</t>
  </si>
  <si>
    <t>SUSANA GONZALEZ ZAMORA</t>
  </si>
  <si>
    <t>GOZS650811</t>
  </si>
  <si>
    <t>APOYO ECONOMICO PARA PAGO DE MEDICAMENTO PARA EL MENOR DIEGO ELISEO ESPINOSA</t>
  </si>
  <si>
    <t>ELIXBETH ESPINOSA TRINIDAD</t>
  </si>
  <si>
    <t>APOYO ECONOMICO PARA PAGO DE PLACAS DE RAYOS X</t>
  </si>
  <si>
    <t>MARIA DE JESUS SALINAS SALINAS</t>
  </si>
  <si>
    <t>SASJ570628MHGLLS03</t>
  </si>
  <si>
    <t>SASJ570628</t>
  </si>
  <si>
    <t>SIMONA CABRERA PEREZ</t>
  </si>
  <si>
    <t>CAPS660928MHGBRM06</t>
  </si>
  <si>
    <t>CAPS660928</t>
  </si>
  <si>
    <t xml:space="preserve">APOYO ECONOMICO PARA  PROYECTO DE PUESTO AMBULANTE </t>
  </si>
  <si>
    <t>ANA GABRIELA LOPEZ HIDALGO</t>
  </si>
  <si>
    <t>LOHA880824MHGPDN03</t>
  </si>
  <si>
    <t>LOHA880824</t>
  </si>
  <si>
    <t>APOYO ECONOMICO PARA PAGO DE CURSO DE BOMBONES EN LA LOCALIDAD DEL PUENTE</t>
  </si>
  <si>
    <t>APOYO ECONOMICO PARA GASTOS FUNERARIOS DEL SR. LUIS ENRIQUE RODRIGUEZ TRIGUEROS</t>
  </si>
  <si>
    <t>PABLO RODRIGUEZ HERNANDEZ</t>
  </si>
  <si>
    <t>ROHP610428HHGDRB05</t>
  </si>
  <si>
    <t>ROHP610428</t>
  </si>
  <si>
    <t>APOYO ECONOMICO PARA PAGO DE GASTOS MEDICOS</t>
  </si>
  <si>
    <t>REYNA ESPINOZA LOPEZ</t>
  </si>
  <si>
    <t>EILR590106</t>
  </si>
  <si>
    <t>APOYO ECONOMICO PARA EL PAGO A INTENDENTE DE LA ESCUELA PRIMARIA 5 DE MAYO DE LA LOCALIDAD DE CAPULA CORRESPONDIENTE AL MES DE MARZO</t>
  </si>
  <si>
    <t>APOYO ECONOMICO PARA PAGO DE INTENDENTE EN EL JARDIN DE NIÑOS LOS PINOS DE LA LOCALIDAD DE ESTANZUELA, CORRESPONDIENTE AL MES DE MARZO</t>
  </si>
  <si>
    <t>APOYO ECONOMICO PARA PAGO DE INTENDENTE DE JARDIN DE NIÑOS EL NIÑO CAMPESIONO DE LA LOCALIDAD DE BENITO JUAREZ, CORRESPONDIENTE AL MES DE MARZO</t>
  </si>
  <si>
    <t>APOYO ECONOMICO PARA PAGO DE AUXILIAR ADMINISTRATIVO EN LA TELESECUNDARIA 489 DE LA LOCALIDAD DE CAPULA, CORRESPONDIENTE AL MES DE MARZO</t>
  </si>
  <si>
    <t>APOYO ECONOMICO PARA PROYECTO DE COMPRA DE BORREGOS</t>
  </si>
  <si>
    <t>RAQUEL GABRIELA AGUILAR HERNANDEZ</t>
  </si>
  <si>
    <t>AUHR790929MHGGRQ02</t>
  </si>
  <si>
    <t>AUHR790929</t>
  </si>
  <si>
    <t>APOYO CON LA COMPRA DE HULE PARA INVERNADERO PARA PROYECTO PRODUCTIVO</t>
  </si>
  <si>
    <t>JUAN LUIS HERNANDEZ CAMPERO</t>
  </si>
  <si>
    <t>HECJ700522HHGRMN00</t>
  </si>
  <si>
    <t>HECJ700522</t>
  </si>
  <si>
    <t>ELVIRA PALAFOX PALAFOX</t>
  </si>
  <si>
    <t>PAPE900125MHGLLL01</t>
  </si>
  <si>
    <t>PAPE900125</t>
  </si>
  <si>
    <t>MARIO LOPEZ PEREZ</t>
  </si>
  <si>
    <t>LOPM540524HHGPRR01</t>
  </si>
  <si>
    <t>LOPM540524</t>
  </si>
  <si>
    <t>MARIA FELIX HERNANDEZ PEREZ</t>
  </si>
  <si>
    <t>HEPF951120MHGRRL05</t>
  </si>
  <si>
    <t>HEPF951120</t>
  </si>
  <si>
    <t>ANGEL PALAFOX PALAFOX</t>
  </si>
  <si>
    <t>PAPA600601</t>
  </si>
  <si>
    <t>ANA LAURA ALMARAZ DEL ANGEL</t>
  </si>
  <si>
    <t>AAAL890309</t>
  </si>
  <si>
    <t>GERONIMO PEREZ DANIEL</t>
  </si>
  <si>
    <t>PEDG540720HHGRNR00</t>
  </si>
  <si>
    <t>PEDG540720</t>
  </si>
  <si>
    <t>JESUS PEREZ HERNANDEZ</t>
  </si>
  <si>
    <t>PEHJ871113HHGRRS04</t>
  </si>
  <si>
    <t>PEHJ871113</t>
  </si>
  <si>
    <t>PABLO CORONA SOTO</t>
  </si>
  <si>
    <t>COSP600626HHGRTB07</t>
  </si>
  <si>
    <t>COSP600626</t>
  </si>
  <si>
    <t>IRINEO MEJIA HERNANDEZ</t>
  </si>
  <si>
    <t>MEHI900505HHGJRR06</t>
  </si>
  <si>
    <t>MEHI900505</t>
  </si>
  <si>
    <t>MARCELINO MONZALVO HERNANDEZ</t>
  </si>
  <si>
    <t>MOHM740426HHGNRR15</t>
  </si>
  <si>
    <t>MOHM740426</t>
  </si>
  <si>
    <t>ANA PALAFOX PALAFOX</t>
  </si>
  <si>
    <t>PAPA630417MHGLLN07</t>
  </si>
  <si>
    <t>PAPA630417</t>
  </si>
  <si>
    <t>APOYO ECONOMICO PARA LA FIESTA DE LA LOCALIDAD DE EL PUENTE</t>
  </si>
  <si>
    <t>PEGR810315HHGRRY07</t>
  </si>
  <si>
    <t>APOYO ECONOMICO PARA LA FIESTA DE LA LOCALIDAD DE CAPULA</t>
  </si>
  <si>
    <t>JESUS PEREZ HERRERA</t>
  </si>
  <si>
    <t>APOYO ECONOMICO PARA LA FIESTA DE LA LOCALIDAD DE SANTA INES</t>
  </si>
  <si>
    <t>MARIA DE LOS ANGELES HERNANDEZ CORONA</t>
  </si>
  <si>
    <t>APOYO ECONOMICO PARA LA FIESTA DE LA LOCALIDAD DE LA ESTANZUELA</t>
  </si>
  <si>
    <t>APOYO ECONOMICO PARA EL PAGO DE TRASNPORTE</t>
  </si>
  <si>
    <t>GABRIELA GARCIA GONZALEZ</t>
  </si>
  <si>
    <t>GAGG851214MHGRNB03</t>
  </si>
  <si>
    <t>GAGG851214</t>
  </si>
  <si>
    <t>PAGO DE MATERIAL PARA APOYO DEL KINDER DE LA CABECERA MUNICIPAL</t>
  </si>
  <si>
    <t>APOYO ECONOMICO PARA EL PAGO DE TRANSPORTE DE ALUMNOS DEL TELEBACHILLERTAO DE SAN SEBASTIAN</t>
  </si>
  <si>
    <t>MARIA DEL PILAR PEDRAZA REYES</t>
  </si>
  <si>
    <t>PERP880302MHGDYL00</t>
  </si>
  <si>
    <t>PERP880302</t>
  </si>
  <si>
    <t>SUMINISTRO Y COLOCACION DE PROTECCIONES DE PUERTA Y VENTANAS DE LA TELESECUNDARIA DE SAN SEBASTIAN</t>
  </si>
  <si>
    <t>IVETTE ORTIZ SIERRA</t>
  </si>
  <si>
    <t xml:space="preserve">SUMINISTRO Y COLOCACION DE PROTECCION DE PUERTA DE LA SUPERVISION </t>
  </si>
  <si>
    <t>COMPRA DE AGUAS PARA APOYO DEL CENTRO DE SALUD</t>
  </si>
  <si>
    <t>CENTRO DE SALUD</t>
  </si>
  <si>
    <t>HDM001017AS1</t>
  </si>
  <si>
    <t>PAGO DE MALLA ELECTROSOLDADA PARA APOYO A SUBSIDIO A LA INVERSION</t>
  </si>
  <si>
    <t>DOROTEA GUTIERREZ PEREZ</t>
  </si>
  <si>
    <t>GUPD660206MHGTRR09</t>
  </si>
  <si>
    <t>GUPD660206</t>
  </si>
  <si>
    <t>PAGO DE VACTOR PARA DESAZOLVE DE DRENAJE EN LA LOCALIDAD DE BENITO JUAREZ</t>
  </si>
  <si>
    <t>VEJM760414IH8</t>
  </si>
  <si>
    <t>APOYO ECONOMICO PARA TERMINACION DE ESCALINATAS EN LA LOCALIDAD DE CARBONERAS</t>
  </si>
  <si>
    <t>PAGO DE MORTERO PARA APOYO A LA LOCALIDAD DE LA ESTANZUELA PARA LA REHABILITACION DE FACHADAS</t>
  </si>
  <si>
    <t>VERONICA VIANA HERNANDEZ</t>
  </si>
  <si>
    <t>VIHV7311119Q2</t>
  </si>
  <si>
    <t>MANGUERA  APOYO A COMUNIDAD</t>
  </si>
  <si>
    <t>BENANCIO ORTIZ HERNANDEZ</t>
  </si>
  <si>
    <t>OIHV620518HHGRRN03</t>
  </si>
  <si>
    <t>OIHV620518</t>
  </si>
  <si>
    <t>MARIA DE LOS ANGELES MONZALVO HERNANDEZ</t>
  </si>
  <si>
    <t>MOHA771002MHGNRN01</t>
  </si>
  <si>
    <t>MOHA771002</t>
  </si>
  <si>
    <t>DULCE YURIDIA HERNANDEZ PALAFOX</t>
  </si>
  <si>
    <t>HEPD900302MHGRLL00</t>
  </si>
  <si>
    <t>HEPD900302</t>
  </si>
  <si>
    <t>ADRIANA HERNANDEZ CAMPERO</t>
  </si>
  <si>
    <t>HECA890305MHGRMD09</t>
  </si>
  <si>
    <t>HECA890305</t>
  </si>
  <si>
    <t>FERNANDO HERRERA CORONA</t>
  </si>
  <si>
    <t>HECF810530HHGRRR10</t>
  </si>
  <si>
    <t>HECF810530</t>
  </si>
  <si>
    <t>ISIDRO BAZAN PALAFOX</t>
  </si>
  <si>
    <t>BAPI750515HHGZLS01</t>
  </si>
  <si>
    <t>BAPI750515</t>
  </si>
  <si>
    <t>ELVIRA GRANADOS CAMPERO</t>
  </si>
  <si>
    <t>GACE700212MHGRML00</t>
  </si>
  <si>
    <t>GACE700212</t>
  </si>
  <si>
    <t>APOYO ECONOMICO PARA LA COMPRA DE TUBOS PARA DRENAJE EN AL LOCALIDAD DE LA ESTANZUELA</t>
  </si>
  <si>
    <t>APOYO ECONOMICO PARA LA LOCALIDAD DE LA ESTANZUELA</t>
  </si>
  <si>
    <t>APOYO ECONOMICOM PARA EL PAGO DE VIATICOS DE PERSONA QUE IMPARTIO EL CURSO DE ARTES VISUALES</t>
  </si>
  <si>
    <t>APOYO CON MATERIAL PARA LA LOCALIDAD DE BENITO JUAREZ</t>
  </si>
  <si>
    <t>DISTRIBUIDORA ARGMONS SA DE CV</t>
  </si>
  <si>
    <t>DAR980413Q98</t>
  </si>
  <si>
    <t>PAGO DE VACTOR PARA TRABAJOS DE DESAZOLVE EN LA LOCALIDAD DE LA ESTANZUELA</t>
  </si>
  <si>
    <t>BALONES PARA LA LOCALIDAD DE LA ESTANZUELA</t>
  </si>
  <si>
    <t>FOMENTO DEPORTIVO</t>
  </si>
  <si>
    <t>DPA930511EG2</t>
  </si>
  <si>
    <t>REDES PARA APOYO A DEPORTISTAS DE LA LOCALIDAD DE LA ESTANZUELA</t>
  </si>
  <si>
    <t>MALLA CICLONICA PARA APOYOS A SUBSIDIOS A LA INVERSION</t>
  </si>
  <si>
    <t>CIRA GONZALEZ MONZALVO</t>
  </si>
  <si>
    <t>GOMC720626MHGNNR09</t>
  </si>
  <si>
    <t>GOMC720626</t>
  </si>
  <si>
    <t>JUANA ALVAREZ CAMPERO</t>
  </si>
  <si>
    <t>AACJ620518MHGLMN03</t>
  </si>
  <si>
    <t>AACJ620518</t>
  </si>
  <si>
    <t>RAUL HERRERA HERRERA</t>
  </si>
  <si>
    <t>HEHR810616HHGRRL03</t>
  </si>
  <si>
    <t>HEHR810616</t>
  </si>
  <si>
    <t>TERESA PEREZ LAZCANO</t>
  </si>
  <si>
    <t>PELT640930MHGRZR04</t>
  </si>
  <si>
    <t>PELT640930</t>
  </si>
  <si>
    <t>PONCIANO HERNAANDEZ PALAFOX</t>
  </si>
  <si>
    <t>HEPP411119HHGRLN03</t>
  </si>
  <si>
    <t>HEPP411119</t>
  </si>
  <si>
    <t xml:space="preserve">YOLANDA PALAFOX </t>
  </si>
  <si>
    <t>APOYO ECONOMICO PARA LA COMPRA DE MESAS Y SILLAS PARA SUBSIDIO A LA INVERSION</t>
  </si>
  <si>
    <t>COMPRA DE TELA PARA GALLENERO APOYO A SUBSIDIO A LA INVERSION</t>
  </si>
  <si>
    <t>LAMINAS PARA APOYO A LA VIVIENDA</t>
  </si>
  <si>
    <t>MARIA AQUILINA VALDES ROJAS</t>
  </si>
  <si>
    <t>VARA630104MMCLJQ10</t>
  </si>
  <si>
    <t>VARA630104</t>
  </si>
  <si>
    <t>ARELY HERNANDEZ MARTINEZ</t>
  </si>
  <si>
    <t>HEMA921206MHGRRR07</t>
  </si>
  <si>
    <t>HEMA921206</t>
  </si>
  <si>
    <t>DELFINA OCAMPO CRUZ</t>
  </si>
  <si>
    <t>OACD431224MGRCRL07</t>
  </si>
  <si>
    <t>OACD431224</t>
  </si>
  <si>
    <t>AGUSTIN PALAFOX HERNANDEZ</t>
  </si>
  <si>
    <t>PAHA500828HHGLRG04</t>
  </si>
  <si>
    <t>PAHA500828</t>
  </si>
  <si>
    <t>ZEFERINO CABRERA MONZALVO</t>
  </si>
  <si>
    <t>CAMZ540826HHGBNF13</t>
  </si>
  <si>
    <t>CAMZ540826</t>
  </si>
  <si>
    <t>YOLANDA PALAFOX MONZALVO</t>
  </si>
  <si>
    <t>PAMY851220MHGLNL03</t>
  </si>
  <si>
    <t>PAMY851220</t>
  </si>
  <si>
    <t>GABRIEL PALAFOX PALAFOX</t>
  </si>
  <si>
    <t>EDUARDO VALENCIA BAZAN</t>
  </si>
  <si>
    <t>VABE770516HHGLZD01</t>
  </si>
  <si>
    <t>VABE770516</t>
  </si>
  <si>
    <t>MARIA ANTONIA MONZALVO HERNANDEZ</t>
  </si>
  <si>
    <t>MOHA651120MHGNRN16</t>
  </si>
  <si>
    <t>MOHA651120</t>
  </si>
  <si>
    <t xml:space="preserve">POMPOSO VALERIA BAUTISTA </t>
  </si>
  <si>
    <t>ISABEL PALAQFOX ORTIZ</t>
  </si>
  <si>
    <t>PAOI640420MHGLRS07</t>
  </si>
  <si>
    <t>PAOI640420</t>
  </si>
  <si>
    <t>JUAN HERNANDEZ PALAFOX</t>
  </si>
  <si>
    <t>HEPJ681026HHGRLN07</t>
  </si>
  <si>
    <t>HEPJ681026</t>
  </si>
  <si>
    <t>MARIA GARCIA HERNANDEZ</t>
  </si>
  <si>
    <t>GAHH540315MHGRRR03</t>
  </si>
  <si>
    <t>GAHH540315</t>
  </si>
  <si>
    <t>MARITZA ESPINOZA PLATA</t>
  </si>
  <si>
    <t>EIPM760518MHGSLR09</t>
  </si>
  <si>
    <t>EIPM760518</t>
  </si>
  <si>
    <t>MARINA PALAFOX MONZALVO</t>
  </si>
  <si>
    <t>PAMM771226MHGLNR01</t>
  </si>
  <si>
    <t>PAMM771226</t>
  </si>
  <si>
    <t>ALFREDO MONZALVO PEREZ</t>
  </si>
  <si>
    <t>MOPA540520HHGNRL05</t>
  </si>
  <si>
    <t>MOPA540520</t>
  </si>
  <si>
    <t>GRISELDA ORTIZ PALAFOX</t>
  </si>
  <si>
    <t>OIPG900309MHGRLR09</t>
  </si>
  <si>
    <t>OIPG900309</t>
  </si>
  <si>
    <t>MARIA MAGDALENA ORTIZ PALAFOX</t>
  </si>
  <si>
    <t>OIPM760525MHGRLG17</t>
  </si>
  <si>
    <t>OIPM760525</t>
  </si>
  <si>
    <t>MARCO ANTONIO VAZQUEZ HERRERA</t>
  </si>
  <si>
    <t>VAHM691103HHGZRR04</t>
  </si>
  <si>
    <t>VAHM691103</t>
  </si>
  <si>
    <t>GERONIO HERNANDEZ HERNANDEZ</t>
  </si>
  <si>
    <t>BENITO HERNANDEZ CAMPERO</t>
  </si>
  <si>
    <t>HECB760210HHGRMN03</t>
  </si>
  <si>
    <t>HECB760210</t>
  </si>
  <si>
    <t>ALICIA HERNANDEZ HERNANDEZ</t>
  </si>
  <si>
    <t>LAURO HERNANDEZ HERNANDEZ</t>
  </si>
  <si>
    <t>HEML611019HHGRNR02</t>
  </si>
  <si>
    <t>HEML611019</t>
  </si>
  <si>
    <t>JUSTINO CAMPERO MELO</t>
  </si>
  <si>
    <t>CAMJ460414HHGMLS01</t>
  </si>
  <si>
    <t>CAMJ460414</t>
  </si>
  <si>
    <t>HIPOLITO ORTA ACUÑA</t>
  </si>
  <si>
    <t>OAAH740813HHGRCP03</t>
  </si>
  <si>
    <t>OAAH740813</t>
  </si>
  <si>
    <t>ISAI LOPEZ GONZALEZ</t>
  </si>
  <si>
    <t>LOGI790505HHGPNS06</t>
  </si>
  <si>
    <t>LOGI790505</t>
  </si>
  <si>
    <t>JOSE AGUILAR LOPEZ</t>
  </si>
  <si>
    <t>AULJ650918HHGGPS00</t>
  </si>
  <si>
    <t>AULJ650918</t>
  </si>
  <si>
    <t>FELIX DAVALOS UBALDO</t>
  </si>
  <si>
    <t>DAUF480114HHGVBL00</t>
  </si>
  <si>
    <t>DAUF480114</t>
  </si>
  <si>
    <t>ROBERTO TELLO MONZALVO</t>
  </si>
  <si>
    <t>TEMR460326HHGLB08</t>
  </si>
  <si>
    <t>TEMR460326</t>
  </si>
  <si>
    <t>PAULA MONZALVO GODINEZ</t>
  </si>
  <si>
    <t>MOGP620428</t>
  </si>
  <si>
    <t>YSIDRA PALAFOX HERNANDEZ</t>
  </si>
  <si>
    <t>PAHY770105MHGLRS05</t>
  </si>
  <si>
    <t>PAHY770105</t>
  </si>
  <si>
    <t>ALEJANDRO PALAFOX HERNANDEZ</t>
  </si>
  <si>
    <t>PAHA800422HHGLRL05</t>
  </si>
  <si>
    <t>PAHA800422</t>
  </si>
  <si>
    <t>MARINA GARCIA HERNANDEZ</t>
  </si>
  <si>
    <t>GAHM590718MHGRRR15</t>
  </si>
  <si>
    <t>GAHM590718</t>
  </si>
  <si>
    <t>SOCORRO PEREZ ORTIZ</t>
  </si>
  <si>
    <t>PEOS810513HHGRRC03</t>
  </si>
  <si>
    <t>PEOS810513</t>
  </si>
  <si>
    <t>FRUTOSO MEJIA PEREZ</t>
  </si>
  <si>
    <t>PRISCILIANA HERRERA HERRERA</t>
  </si>
  <si>
    <t>HEHP720104MHGRRR06</t>
  </si>
  <si>
    <t>HEHP720104</t>
  </si>
  <si>
    <t>DAVID GONZALEZ BENITEZ</t>
  </si>
  <si>
    <t>GOBD790626HHGNNV07</t>
  </si>
  <si>
    <t>GOBD790626</t>
  </si>
  <si>
    <t>ESTEBAN AGUILAR ORTA</t>
  </si>
  <si>
    <t>AUOE740912HHGGRS14</t>
  </si>
  <si>
    <t>AUOE740912</t>
  </si>
  <si>
    <t>APOYO ECONOMICO PARA VIATICOS PARA LA PROFESORA QUE IMPARTIO EL TALLES DE TEATRO EN LA LOCALIDAD DE BENITO JUAREZ</t>
  </si>
  <si>
    <t>MATERIAL DEPORTIVO PARA APOYO A LA LOCALIDAD DE BENITO JUAREZ</t>
  </si>
  <si>
    <t>MATERIAL DEPORTIVO PARA APOYO A LA LOCALIDAD DE SAN JOSE CAPULINES</t>
  </si>
  <si>
    <t xml:space="preserve">APOYO PARA PROYECTO PRODUCTIVO </t>
  </si>
  <si>
    <t>OTILIO BENITEZ BENITEZ</t>
  </si>
  <si>
    <t>BEBO620524</t>
  </si>
  <si>
    <t>APOYO CON CABLE 1 +1</t>
  </si>
  <si>
    <t>GERMAN CABRERA TRIGUEROS</t>
  </si>
  <si>
    <t>CATG550730HHGBRR00</t>
  </si>
  <si>
    <t>CATG550730</t>
  </si>
  <si>
    <t>LETICIA SOLANO JIMENEZ</t>
  </si>
  <si>
    <t>SOJL910415MHGLMT02</t>
  </si>
  <si>
    <t>SOJL910415</t>
  </si>
  <si>
    <t>MARIA ATANACIA TRIGUEROS ALTAMIRANO</t>
  </si>
  <si>
    <t>TIAA410502MHGRLT07</t>
  </si>
  <si>
    <t>TIAA410502</t>
  </si>
  <si>
    <t>APOYO ECONOMICO PARA FIESTA</t>
  </si>
  <si>
    <t xml:space="preserve">TELA PARA GALLINERO </t>
  </si>
  <si>
    <t>Relación de cuentas bancarias productivas específicas Ejercicio 2016</t>
  </si>
  <si>
    <t>Período (Primer Trimestre 2016)</t>
  </si>
  <si>
    <t>Período Primer Trimestre 2016</t>
  </si>
  <si>
    <t>CONST. DE CUARTOS DORMITORIOS EN LA PRESA</t>
  </si>
  <si>
    <t>CONST. CUARTOS DORMITORIOS EN SAN FRANCISCO</t>
  </si>
  <si>
    <t>CONST. CUARTOS DORMITORIOS EN SAN SIMON LO DE ROJA</t>
  </si>
  <si>
    <t>CONST. CUARTOS DORMITORIOS EN CARBONERAS TEPOZANES</t>
  </si>
  <si>
    <t>CONST. CUARTOS DORMITORIOS EN CERRO ALTO</t>
  </si>
  <si>
    <t>CONST. CUARTOS DORMITORIO EN LLANO DE LOS AJOS</t>
  </si>
  <si>
    <t>CONST. CUARTOS DORMITORIOS EN LOMA DEL MAGUEY</t>
  </si>
  <si>
    <t>CONST. DE CUARTOS DORMITORIOS EN SAN ANTONIO EL LL</t>
  </si>
  <si>
    <t>CONSTRUCCION DE 4 DORMITORIOS EN EL JASPE</t>
  </si>
  <si>
    <t>CONST. CUARTOS DORMITORIOS CABECERA MPAL</t>
  </si>
  <si>
    <t>CONST. CUARTOS DORMITORIOS LA LAGUNA CARBONERAS</t>
  </si>
  <si>
    <t>CONST. DE CUARTOS DORMITORIOS EN LOS NARANJOS</t>
  </si>
  <si>
    <t>CIRCULADO CON MALLA MANANTIAL AGUA P. EN MANZANAS</t>
  </si>
  <si>
    <t>AMPLIAC. RED DE DIST. ELEC LA PALMA ESTANZUELA</t>
  </si>
  <si>
    <t>SUMINISTRO 5 CELDAS FOTOVOLTAICAS TIERRAS COLORADA</t>
  </si>
  <si>
    <t>CONST. CUARTOS DORMITORIOS EN SANTA INES</t>
  </si>
  <si>
    <t>CONST. CUARTOS DORMITORIOS EN CEBADAS</t>
  </si>
  <si>
    <t>CONST. CUARTOS DORMITORIOS EN EL PUENTE</t>
  </si>
  <si>
    <t>CONST. CUARTOS DORMITORIOS EN CAPULA</t>
  </si>
  <si>
    <t>CONST. CUARTOS DORMITORIOS EN SAN SEBASTIAN</t>
  </si>
  <si>
    <t>CONST. CUARTOS DORMITORIOS EN CIMBRONES</t>
  </si>
  <si>
    <t>CONST. CUARTOS DORMITORIOS EN BENITO JUAREZ</t>
  </si>
  <si>
    <t>SUMINS. 13 CELDAS FOTOVOLTAICAS EN SAN SEBASTIAN</t>
  </si>
  <si>
    <t>CONST. CUARTOS DORMITORIOS EN ESTANZUELA</t>
  </si>
  <si>
    <t>AMPLIC. RED. DIST. ELECTRICA EN PIE DE LA VIGA</t>
  </si>
  <si>
    <t>AMPLIAC RED DISTRIB. ELECTRICA CARBONERAS LA PALMA</t>
  </si>
  <si>
    <t>AMPLIACION DE RED DE DISTRIBUC ELECT EN LA PRESA</t>
  </si>
  <si>
    <t>CONST. CUARTOS DORMITORIOS EN CARBONERAS CENTRO</t>
  </si>
  <si>
    <t>AMPLIACION RED DIST. ELECTRICA SAN JOSE CAPULINES</t>
  </si>
  <si>
    <t>TEPOZANES</t>
  </si>
  <si>
    <t>CABECERA MUNICIPAL</t>
  </si>
  <si>
    <t>CARBONERAS</t>
  </si>
  <si>
    <t>NARANJOS</t>
  </si>
  <si>
    <t>10 CUARTOS</t>
  </si>
  <si>
    <t>5 CELDAS</t>
  </si>
  <si>
    <t>3 CUARTOS</t>
  </si>
  <si>
    <t>4 CUARTOS</t>
  </si>
  <si>
    <t>5 CUARTOS</t>
  </si>
  <si>
    <t>6 CUARTOS</t>
  </si>
  <si>
    <t>7 CUARTOS</t>
  </si>
  <si>
    <t>8 CUARTOS</t>
  </si>
  <si>
    <t>13 CELDAS</t>
  </si>
  <si>
    <t>16 CUARTOS</t>
  </si>
  <si>
    <t>24 CUARTOS</t>
  </si>
  <si>
    <t>AL PRIMER  TRIMESTRE 2016</t>
  </si>
  <si>
    <t>CIRCULAR UN POZO</t>
  </si>
  <si>
    <t>305 M. CABLE BT Y MT Y UN TRANSFORMADOR</t>
  </si>
  <si>
    <t>900 M LINEA BT Y 2 TRANSFORMADORES</t>
  </si>
  <si>
    <t>101 M RED BT</t>
  </si>
  <si>
    <t>326 M 4 TRANSFORMADORES</t>
  </si>
  <si>
    <t>1380 M RED BT Y MT 3 TRANSFORMADORES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</si>
</sst>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3" formatCode="_-* #,##0.00_-;\-* #,##0.00_-;_-* &quot;-&quot;??_-;_-@_-"/>
    <numFmt numFmtId="164" formatCode="&quot;$&quot;#,##0.00"/>
  </numFmts>
  <fonts count="50" x14ac:knownFonts="1">
    <font>
      <sz val="11"/>
      <color theme="1"/>
      <name val="Calibri"/>
      <family val="2"/>
      <scheme val="minor"/>
    </font>
    <font>
      <sz val="11"/>
      <color theme="1"/>
      <name val="Calibri"/>
      <family val="2"/>
      <scheme val="minor"/>
    </font>
    <font>
      <sz val="10"/>
      <color theme="1"/>
      <name val="Calibri"/>
      <family val="2"/>
      <scheme val="minor"/>
    </font>
    <font>
      <sz val="9"/>
      <color theme="1"/>
      <name val="Arial"/>
      <family val="2"/>
    </font>
    <font>
      <sz val="8"/>
      <color theme="1"/>
      <name val="Arial"/>
      <family val="2"/>
    </font>
    <font>
      <sz val="12"/>
      <color theme="1"/>
      <name val="Calibri"/>
      <family val="2"/>
      <scheme val="minor"/>
    </font>
    <font>
      <sz val="11"/>
      <color theme="1"/>
      <name val="Arial"/>
      <family val="2"/>
    </font>
    <font>
      <sz val="10"/>
      <color theme="1"/>
      <name val="Arial"/>
      <family val="2"/>
    </font>
    <font>
      <sz val="10"/>
      <color rgb="FF000000"/>
      <name val="Arial"/>
      <family val="2"/>
    </font>
    <font>
      <sz val="10"/>
      <color theme="1"/>
      <name val="Times New Roman"/>
      <family val="1"/>
    </font>
    <font>
      <sz val="9"/>
      <color rgb="FF000000"/>
      <name val="Arial"/>
      <family val="2"/>
    </font>
    <font>
      <sz val="8"/>
      <color rgb="FF000000"/>
      <name val="Arial"/>
      <family val="2"/>
    </font>
    <font>
      <b/>
      <sz val="9"/>
      <color theme="1"/>
      <name val="Arial"/>
      <family val="2"/>
    </font>
    <font>
      <b/>
      <sz val="8"/>
      <color rgb="FF000000"/>
      <name val="Arial"/>
      <family val="2"/>
    </font>
    <font>
      <b/>
      <sz val="8"/>
      <color rgb="FF000000"/>
      <name val="Times New Roman"/>
      <family val="1"/>
    </font>
    <font>
      <sz val="10"/>
      <name val="Arial"/>
      <family val="2"/>
    </font>
    <font>
      <b/>
      <sz val="11"/>
      <color theme="1"/>
      <name val="Calibri"/>
      <family val="2"/>
      <scheme val="minor"/>
    </font>
    <font>
      <sz val="9"/>
      <color theme="1"/>
      <name val="Arial Narrow"/>
      <family val="2"/>
    </font>
    <font>
      <b/>
      <sz val="10"/>
      <color theme="1"/>
      <name val="Arial Narrow"/>
      <family val="2"/>
    </font>
    <font>
      <b/>
      <sz val="9"/>
      <color theme="1"/>
      <name val="Arial Narrow"/>
      <family val="2"/>
    </font>
    <font>
      <b/>
      <sz val="9"/>
      <name val="Arial Narrow"/>
      <family val="2"/>
    </font>
    <font>
      <b/>
      <u/>
      <sz val="9"/>
      <color theme="1"/>
      <name val="Arial Narrow"/>
      <family val="2"/>
    </font>
    <font>
      <sz val="9"/>
      <name val="Arial Narrow"/>
      <family val="2"/>
    </font>
    <font>
      <sz val="10"/>
      <color theme="1"/>
      <name val="Arial Narrow"/>
      <family val="2"/>
    </font>
    <font>
      <sz val="10"/>
      <name val="Arial Narrow"/>
      <family val="2"/>
    </font>
    <font>
      <sz val="11"/>
      <color theme="1"/>
      <name val="Arial Narrow"/>
      <family val="2"/>
    </font>
    <font>
      <b/>
      <sz val="20"/>
      <color theme="1"/>
      <name val="Calisto MT"/>
      <family val="1"/>
    </font>
    <font>
      <b/>
      <sz val="10"/>
      <color theme="1"/>
      <name val="Arial"/>
      <family val="2"/>
    </font>
    <font>
      <b/>
      <sz val="11"/>
      <color theme="1"/>
      <name val="Arial"/>
      <family val="2"/>
    </font>
    <font>
      <sz val="11"/>
      <color theme="1"/>
      <name val="Times New Roman"/>
      <family val="1"/>
    </font>
    <font>
      <b/>
      <sz val="12"/>
      <color theme="1"/>
      <name val="Calisto MT"/>
      <family val="1"/>
    </font>
    <font>
      <b/>
      <sz val="11"/>
      <color theme="1"/>
      <name val="Calisto MT"/>
      <family val="1"/>
    </font>
    <font>
      <b/>
      <sz val="10"/>
      <color theme="1"/>
      <name val="Calisto MT"/>
      <family val="1"/>
    </font>
    <font>
      <b/>
      <sz val="16"/>
      <color theme="1"/>
      <name val="Arial"/>
      <family val="2"/>
    </font>
    <font>
      <b/>
      <sz val="11"/>
      <color rgb="FF000000"/>
      <name val="Arial"/>
      <family val="2"/>
    </font>
    <font>
      <b/>
      <sz val="10"/>
      <color rgb="FF000000"/>
      <name val="Arial"/>
      <family val="2"/>
    </font>
    <font>
      <b/>
      <sz val="10"/>
      <color theme="1"/>
      <name val="Calibri"/>
      <family val="2"/>
      <scheme val="minor"/>
    </font>
    <font>
      <b/>
      <sz val="9"/>
      <color rgb="FF000000"/>
      <name val="Arial"/>
      <family val="2"/>
    </font>
    <font>
      <sz val="11"/>
      <color rgb="FF000000"/>
      <name val="Arial"/>
      <family val="2"/>
    </font>
    <font>
      <b/>
      <sz val="9"/>
      <name val="Arial"/>
      <family val="2"/>
    </font>
    <font>
      <sz val="9"/>
      <name val="Arial"/>
      <family val="2"/>
    </font>
    <font>
      <i/>
      <sz val="12"/>
      <color indexed="12"/>
      <name val="Arial"/>
    </font>
    <font>
      <sz val="12"/>
      <color indexed="8"/>
      <name val="Arial"/>
    </font>
    <font>
      <b/>
      <sz val="10"/>
      <color indexed="8"/>
      <name val="Arial"/>
    </font>
    <font>
      <sz val="10"/>
      <color indexed="8"/>
      <name val="Arial"/>
    </font>
    <font>
      <b/>
      <sz val="10"/>
      <color indexed="10"/>
      <name val="Arial"/>
    </font>
    <font>
      <sz val="10"/>
      <color indexed="10"/>
      <name val="Arial"/>
    </font>
    <font>
      <sz val="9"/>
      <color indexed="8"/>
      <name val="Arial"/>
      <family val="2"/>
    </font>
    <font>
      <b/>
      <sz val="9"/>
      <color indexed="8"/>
      <name val="Arial"/>
      <family val="2"/>
    </font>
    <font>
      <b/>
      <u/>
      <sz val="9"/>
      <color indexed="8"/>
      <name val="Arial"/>
      <family val="2"/>
    </font>
  </fonts>
  <fills count="17">
    <fill>
      <patternFill patternType="none"/>
    </fill>
    <fill>
      <patternFill patternType="gray125"/>
    </fill>
    <fill>
      <patternFill patternType="gray125">
        <bgColor rgb="FFDFDFDF"/>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0" tint="-0.249977111117893"/>
        <bgColor indexed="64"/>
      </patternFill>
    </fill>
    <fill>
      <patternFill patternType="solid">
        <fgColor rgb="FFFFFF00"/>
        <bgColor indexed="64"/>
      </patternFill>
    </fill>
    <fill>
      <patternFill patternType="solid">
        <fgColor theme="3"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indexed="57"/>
        <bgColor indexed="64"/>
      </patternFill>
    </fill>
    <fill>
      <patternFill patternType="solid">
        <fgColor indexed="55"/>
        <bgColor indexed="64"/>
      </patternFill>
    </fill>
    <fill>
      <patternFill patternType="solid">
        <fgColor indexed="13"/>
        <bgColor indexed="64"/>
      </patternFill>
    </fill>
    <fill>
      <patternFill patternType="solid">
        <fgColor indexed="9"/>
        <bgColor indexed="64"/>
      </patternFill>
    </fill>
    <fill>
      <patternFill patternType="solid">
        <fgColor theme="3" tint="0.59999389629810485"/>
        <bgColor indexed="64"/>
      </patternFill>
    </fill>
    <fill>
      <patternFill patternType="solid">
        <fgColor indexed="9"/>
      </patternFill>
    </fill>
  </fills>
  <borders count="7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rgb="FF000000"/>
      </bottom>
      <diagonal/>
    </border>
    <border>
      <left style="medium">
        <color indexed="64"/>
      </left>
      <right style="medium">
        <color indexed="64"/>
      </right>
      <top/>
      <bottom style="medium">
        <color rgb="FF000000"/>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style="medium">
        <color indexed="64"/>
      </left>
      <right/>
      <top/>
      <bottom style="medium">
        <color rgb="FF000000"/>
      </bottom>
      <diagonal/>
    </border>
    <border>
      <left/>
      <right/>
      <top/>
      <bottom style="medium">
        <color rgb="FF000000"/>
      </bottom>
      <diagonal/>
    </border>
    <border>
      <left style="medium">
        <color indexed="64"/>
      </left>
      <right/>
      <top/>
      <bottom/>
      <diagonal/>
    </border>
    <border>
      <left/>
      <right/>
      <top style="medium">
        <color indexed="64"/>
      </top>
      <bottom style="medium">
        <color indexed="64"/>
      </bottom>
      <diagonal/>
    </border>
    <border>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ashed">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medium">
        <color indexed="64"/>
      </right>
      <top style="thin">
        <color indexed="64"/>
      </top>
      <bottom style="double">
        <color indexed="64"/>
      </bottom>
      <diagonal/>
    </border>
  </borders>
  <cellStyleXfs count="5">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0" fontId="1" fillId="0" borderId="0"/>
  </cellStyleXfs>
  <cellXfs count="542">
    <xf numFmtId="0" fontId="0" fillId="0" borderId="0" xfId="0"/>
    <xf numFmtId="0" fontId="3" fillId="0" borderId="0" xfId="0" applyFont="1" applyAlignment="1">
      <alignment horizontal="justify" vertical="center"/>
    </xf>
    <xf numFmtId="0" fontId="5" fillId="0" borderId="0" xfId="0" applyFont="1"/>
    <xf numFmtId="0" fontId="0" fillId="0" borderId="0" xfId="0" applyFont="1"/>
    <xf numFmtId="0" fontId="6" fillId="0" borderId="5" xfId="0" applyFont="1" applyBorder="1" applyAlignment="1">
      <alignment horizontal="justify" vertical="center" wrapText="1"/>
    </xf>
    <xf numFmtId="0" fontId="2" fillId="0" borderId="0" xfId="0" applyFont="1"/>
    <xf numFmtId="0" fontId="7"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4" xfId="0" applyFont="1" applyBorder="1" applyAlignment="1">
      <alignment horizontal="justify" vertical="center" wrapText="1"/>
    </xf>
    <xf numFmtId="0" fontId="7" fillId="0" borderId="5" xfId="0" applyFont="1" applyBorder="1" applyAlignment="1">
      <alignment horizontal="justify"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2" fillId="0" borderId="11" xfId="0" applyFont="1" applyBorder="1" applyAlignment="1">
      <alignment vertical="top"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2" fillId="0" borderId="5" xfId="0" applyFont="1" applyBorder="1" applyAlignment="1">
      <alignment vertical="top" wrapText="1"/>
    </xf>
    <xf numFmtId="0" fontId="2" fillId="0" borderId="4" xfId="0" applyFont="1" applyBorder="1" applyAlignment="1">
      <alignment vertical="top" wrapText="1"/>
    </xf>
    <xf numFmtId="0" fontId="8" fillId="0" borderId="5" xfId="0" applyFont="1" applyBorder="1" applyAlignment="1">
      <alignment horizontal="justify"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justify"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justify" vertical="center" wrapText="1"/>
    </xf>
    <xf numFmtId="0" fontId="12" fillId="0" borderId="0" xfId="0" applyFont="1" applyAlignment="1">
      <alignment horizontal="center" vertical="center"/>
    </xf>
    <xf numFmtId="0" fontId="11" fillId="0" borderId="0" xfId="0" applyFont="1" applyAlignment="1">
      <alignment horizontal="justify" vertical="center" wrapText="1"/>
    </xf>
    <xf numFmtId="0" fontId="11" fillId="0" borderId="10" xfId="0" applyFont="1" applyBorder="1" applyAlignment="1">
      <alignment horizontal="justify" vertical="center" wrapText="1"/>
    </xf>
    <xf numFmtId="0" fontId="13" fillId="2" borderId="4" xfId="0" applyFont="1" applyFill="1" applyBorder="1" applyAlignment="1">
      <alignment horizontal="justify" vertical="center" wrapText="1"/>
    </xf>
    <xf numFmtId="0" fontId="9" fillId="0" borderId="0" xfId="0" applyFont="1" applyAlignment="1">
      <alignment vertical="center" wrapText="1"/>
    </xf>
    <xf numFmtId="0" fontId="13" fillId="2" borderId="22" xfId="0" applyFont="1" applyFill="1" applyBorder="1" applyAlignment="1">
      <alignment horizontal="justify" vertical="center" wrapText="1"/>
    </xf>
    <xf numFmtId="0" fontId="13" fillId="2" borderId="10" xfId="0" applyFont="1" applyFill="1" applyBorder="1" applyAlignment="1">
      <alignment horizontal="justify" vertical="center" wrapText="1"/>
    </xf>
    <xf numFmtId="0" fontId="12" fillId="0" borderId="0" xfId="0" applyFont="1" applyAlignment="1">
      <alignment horizontal="left" vertical="center"/>
    </xf>
    <xf numFmtId="43" fontId="0" fillId="0" borderId="0" xfId="1" applyFont="1"/>
    <xf numFmtId="0" fontId="17" fillId="0" borderId="0" xfId="0" applyFont="1"/>
    <xf numFmtId="0" fontId="17" fillId="0" borderId="8" xfId="0" applyFont="1" applyBorder="1" applyAlignment="1">
      <alignment horizontal="center"/>
    </xf>
    <xf numFmtId="0" fontId="19" fillId="6" borderId="7" xfId="0" applyFont="1" applyFill="1" applyBorder="1" applyAlignment="1">
      <alignment horizontal="center" vertical="center"/>
    </xf>
    <xf numFmtId="0" fontId="19" fillId="6" borderId="27" xfId="0" applyFont="1" applyFill="1" applyBorder="1" applyAlignment="1">
      <alignment horizontal="center" vertical="center"/>
    </xf>
    <xf numFmtId="0" fontId="19" fillId="7" borderId="28" xfId="0" applyFont="1" applyFill="1" applyBorder="1" applyAlignment="1">
      <alignment horizontal="center"/>
    </xf>
    <xf numFmtId="0" fontId="21" fillId="7" borderId="29" xfId="0" applyFont="1" applyFill="1" applyBorder="1"/>
    <xf numFmtId="0" fontId="21" fillId="7" borderId="29" xfId="0" applyFont="1" applyFill="1" applyBorder="1" applyAlignment="1">
      <alignment wrapText="1"/>
    </xf>
    <xf numFmtId="164" fontId="17" fillId="7" borderId="30" xfId="0" applyNumberFormat="1" applyFont="1" applyFill="1" applyBorder="1" applyAlignment="1">
      <alignment wrapText="1"/>
    </xf>
    <xf numFmtId="164" fontId="17" fillId="0" borderId="0" xfId="0" applyNumberFormat="1" applyFont="1"/>
    <xf numFmtId="0" fontId="19" fillId="4" borderId="31" xfId="0" applyFont="1" applyFill="1" applyBorder="1" applyAlignment="1">
      <alignment horizontal="center"/>
    </xf>
    <xf numFmtId="0" fontId="21" fillId="8" borderId="32" xfId="0" applyFont="1" applyFill="1" applyBorder="1"/>
    <xf numFmtId="43" fontId="21" fillId="8" borderId="32" xfId="1" applyFont="1" applyFill="1" applyBorder="1"/>
    <xf numFmtId="0" fontId="17" fillId="0" borderId="33" xfId="0" applyFont="1" applyBorder="1"/>
    <xf numFmtId="0" fontId="19" fillId="4" borderId="32" xfId="0" applyFont="1" applyFill="1" applyBorder="1" applyAlignment="1">
      <alignment horizontal="justify" vertical="center"/>
    </xf>
    <xf numFmtId="164" fontId="19" fillId="4" borderId="32" xfId="0" applyNumberFormat="1" applyFont="1" applyFill="1" applyBorder="1"/>
    <xf numFmtId="0" fontId="17" fillId="4" borderId="32" xfId="0" applyFont="1" applyFill="1" applyBorder="1" applyAlignment="1">
      <alignment horizontal="justify" vertical="center"/>
    </xf>
    <xf numFmtId="164" fontId="17" fillId="4" borderId="32" xfId="0" applyNumberFormat="1" applyFont="1" applyFill="1" applyBorder="1"/>
    <xf numFmtId="0" fontId="21" fillId="8" borderId="32" xfId="0" applyFont="1" applyFill="1" applyBorder="1" applyAlignment="1">
      <alignment wrapText="1"/>
    </xf>
    <xf numFmtId="0" fontId="19" fillId="4" borderId="32" xfId="0" applyFont="1" applyFill="1" applyBorder="1"/>
    <xf numFmtId="0" fontId="17" fillId="4" borderId="32" xfId="0" applyFont="1" applyFill="1" applyBorder="1"/>
    <xf numFmtId="4" fontId="17" fillId="4" borderId="32" xfId="0" applyNumberFormat="1" applyFont="1" applyFill="1" applyBorder="1"/>
    <xf numFmtId="0" fontId="17" fillId="4" borderId="31" xfId="0" applyFont="1" applyFill="1" applyBorder="1" applyAlignment="1">
      <alignment horizontal="center"/>
    </xf>
    <xf numFmtId="0" fontId="19" fillId="0" borderId="32" xfId="4" applyFont="1" applyBorder="1" applyAlignment="1">
      <alignment horizontal="left" vertical="center"/>
    </xf>
    <xf numFmtId="0" fontId="19" fillId="7" borderId="31" xfId="0" applyFont="1" applyFill="1" applyBorder="1" applyAlignment="1">
      <alignment horizontal="center"/>
    </xf>
    <xf numFmtId="0" fontId="19" fillId="7" borderId="32" xfId="0" applyFont="1" applyFill="1" applyBorder="1" applyAlignment="1">
      <alignment horizontal="justify" vertical="center"/>
    </xf>
    <xf numFmtId="43" fontId="17" fillId="7" borderId="33" xfId="0" applyNumberFormat="1" applyFont="1" applyFill="1" applyBorder="1"/>
    <xf numFmtId="4" fontId="17" fillId="0" borderId="0" xfId="0" applyNumberFormat="1" applyFont="1"/>
    <xf numFmtId="0" fontId="17" fillId="4" borderId="32" xfId="0" applyFont="1" applyFill="1" applyBorder="1" applyAlignment="1">
      <alignment horizontal="left"/>
    </xf>
    <xf numFmtId="43" fontId="17" fillId="4" borderId="32" xfId="1" applyFont="1" applyFill="1" applyBorder="1" applyAlignment="1">
      <alignment horizontal="left"/>
    </xf>
    <xf numFmtId="43" fontId="17" fillId="4" borderId="32" xfId="0" applyNumberFormat="1" applyFont="1" applyFill="1" applyBorder="1"/>
    <xf numFmtId="0" fontId="21" fillId="7" borderId="32" xfId="0" applyFont="1" applyFill="1" applyBorder="1"/>
    <xf numFmtId="43" fontId="17" fillId="0" borderId="0" xfId="0" applyNumberFormat="1" applyFont="1"/>
    <xf numFmtId="43" fontId="17" fillId="4" borderId="32" xfId="1" applyFont="1" applyFill="1" applyBorder="1" applyAlignment="1">
      <alignment wrapText="1"/>
    </xf>
    <xf numFmtId="43" fontId="17" fillId="4" borderId="32" xfId="1" applyFont="1" applyFill="1" applyBorder="1" applyAlignment="1">
      <alignment horizontal="left" wrapText="1"/>
    </xf>
    <xf numFmtId="43" fontId="19" fillId="7" borderId="33" xfId="0" applyNumberFormat="1" applyFont="1" applyFill="1" applyBorder="1"/>
    <xf numFmtId="0" fontId="20" fillId="4" borderId="32" xfId="0" applyFont="1" applyFill="1" applyBorder="1" applyAlignment="1">
      <alignment horizontal="justify" vertical="center"/>
    </xf>
    <xf numFmtId="0" fontId="22" fillId="4" borderId="32" xfId="0" applyFont="1" applyFill="1" applyBorder="1" applyAlignment="1">
      <alignment horizontal="justify" vertical="center"/>
    </xf>
    <xf numFmtId="43" fontId="17" fillId="4" borderId="32" xfId="1" applyFont="1" applyFill="1" applyBorder="1" applyAlignment="1">
      <alignment horizontal="center"/>
    </xf>
    <xf numFmtId="43" fontId="19" fillId="4" borderId="32" xfId="1" applyFont="1" applyFill="1" applyBorder="1" applyAlignment="1">
      <alignment horizontal="left"/>
    </xf>
    <xf numFmtId="4" fontId="22" fillId="4" borderId="32" xfId="2" applyNumberFormat="1" applyFont="1" applyFill="1" applyBorder="1" applyAlignment="1">
      <alignment horizontal="right" vertical="center"/>
    </xf>
    <xf numFmtId="0" fontId="21" fillId="4" borderId="32" xfId="0" applyFont="1" applyFill="1" applyBorder="1"/>
    <xf numFmtId="0" fontId="21" fillId="4" borderId="32" xfId="0" applyFont="1" applyFill="1" applyBorder="1" applyAlignment="1">
      <alignment wrapText="1"/>
    </xf>
    <xf numFmtId="0" fontId="19" fillId="4" borderId="32" xfId="0" applyFont="1" applyFill="1" applyBorder="1" applyAlignment="1">
      <alignment horizontal="left"/>
    </xf>
    <xf numFmtId="0" fontId="19" fillId="4" borderId="32" xfId="0" applyFont="1" applyFill="1" applyBorder="1" applyAlignment="1">
      <alignment horizontal="center"/>
    </xf>
    <xf numFmtId="0" fontId="19" fillId="4" borderId="32" xfId="0" applyFont="1" applyFill="1" applyBorder="1" applyAlignment="1">
      <alignment horizontal="left" wrapText="1"/>
    </xf>
    <xf numFmtId="0" fontId="17" fillId="0" borderId="31" xfId="0" applyFont="1" applyBorder="1"/>
    <xf numFmtId="0" fontId="17" fillId="0" borderId="32" xfId="0" applyFont="1" applyBorder="1"/>
    <xf numFmtId="0" fontId="17" fillId="0" borderId="34" xfId="0" applyFont="1" applyBorder="1"/>
    <xf numFmtId="0" fontId="19" fillId="0" borderId="35" xfId="0" applyFont="1" applyBorder="1" applyAlignment="1">
      <alignment horizontal="center"/>
    </xf>
    <xf numFmtId="164" fontId="19" fillId="0" borderId="36" xfId="0" applyNumberFormat="1" applyFont="1" applyBorder="1"/>
    <xf numFmtId="0" fontId="17" fillId="0" borderId="37" xfId="0" applyFont="1" applyBorder="1"/>
    <xf numFmtId="0" fontId="17" fillId="0" borderId="38" xfId="0" applyFont="1" applyBorder="1"/>
    <xf numFmtId="43" fontId="17" fillId="0" borderId="39" xfId="1" applyFont="1" applyBorder="1"/>
    <xf numFmtId="43" fontId="17" fillId="0" borderId="0" xfId="1" applyFont="1"/>
    <xf numFmtId="0" fontId="17" fillId="0" borderId="40" xfId="0" applyFont="1" applyBorder="1"/>
    <xf numFmtId="0" fontId="17" fillId="0" borderId="41" xfId="0" applyFont="1" applyBorder="1"/>
    <xf numFmtId="43" fontId="17" fillId="0" borderId="42" xfId="1" applyFont="1" applyBorder="1"/>
    <xf numFmtId="0" fontId="17" fillId="0" borderId="43" xfId="0" applyFont="1" applyBorder="1"/>
    <xf numFmtId="0" fontId="17" fillId="0" borderId="44" xfId="0" applyFont="1" applyBorder="1"/>
    <xf numFmtId="43" fontId="19" fillId="0" borderId="45" xfId="1" applyFont="1" applyBorder="1"/>
    <xf numFmtId="0" fontId="19" fillId="6" borderId="46" xfId="0" applyFont="1" applyFill="1" applyBorder="1" applyAlignment="1">
      <alignment horizontal="center" vertical="center"/>
    </xf>
    <xf numFmtId="0" fontId="19" fillId="6" borderId="47" xfId="0" applyFont="1" applyFill="1" applyBorder="1" applyAlignment="1">
      <alignment horizontal="center" vertical="center"/>
    </xf>
    <xf numFmtId="0" fontId="20" fillId="6" borderId="48" xfId="0" applyFont="1" applyFill="1" applyBorder="1" applyAlignment="1">
      <alignment horizontal="center" vertical="center"/>
    </xf>
    <xf numFmtId="0" fontId="19" fillId="4" borderId="40" xfId="0" applyFont="1" applyFill="1" applyBorder="1" applyAlignment="1">
      <alignment horizontal="center"/>
    </xf>
    <xf numFmtId="0" fontId="21" fillId="4" borderId="41" xfId="0" applyFont="1" applyFill="1" applyBorder="1"/>
    <xf numFmtId="164" fontId="19" fillId="4" borderId="49" xfId="0" applyNumberFormat="1" applyFont="1" applyFill="1" applyBorder="1"/>
    <xf numFmtId="0" fontId="17" fillId="4" borderId="41" xfId="0" applyFont="1" applyFill="1" applyBorder="1"/>
    <xf numFmtId="0" fontId="19" fillId="4" borderId="41" xfId="0" applyFont="1" applyFill="1" applyBorder="1"/>
    <xf numFmtId="164" fontId="17" fillId="4" borderId="39" xfId="0" applyNumberFormat="1" applyFont="1" applyFill="1" applyBorder="1"/>
    <xf numFmtId="0" fontId="17" fillId="4" borderId="41" xfId="0" applyFont="1" applyFill="1" applyBorder="1" applyAlignment="1">
      <alignment horizontal="justify" vertical="center"/>
    </xf>
    <xf numFmtId="0" fontId="19" fillId="4" borderId="41" xfId="0" applyFont="1" applyFill="1" applyBorder="1" applyAlignment="1">
      <alignment horizontal="justify" vertical="center"/>
    </xf>
    <xf numFmtId="164" fontId="17" fillId="4" borderId="42" xfId="0" applyNumberFormat="1" applyFont="1" applyFill="1" applyBorder="1"/>
    <xf numFmtId="0" fontId="21" fillId="4" borderId="40" xfId="0" applyFont="1" applyFill="1" applyBorder="1" applyAlignment="1">
      <alignment horizontal="center"/>
    </xf>
    <xf numFmtId="0" fontId="21" fillId="4" borderId="0" xfId="0" applyFont="1" applyFill="1" applyBorder="1" applyAlignment="1">
      <alignment horizontal="justify" vertical="center"/>
    </xf>
    <xf numFmtId="0" fontId="17" fillId="0" borderId="42" xfId="0" applyFont="1" applyBorder="1"/>
    <xf numFmtId="0" fontId="19" fillId="0" borderId="10" xfId="0" applyFont="1" applyBorder="1"/>
    <xf numFmtId="164" fontId="19" fillId="0" borderId="45" xfId="0" applyNumberFormat="1" applyFont="1" applyBorder="1"/>
    <xf numFmtId="0" fontId="17" fillId="0" borderId="7" xfId="0" applyFont="1" applyBorder="1"/>
    <xf numFmtId="0" fontId="17" fillId="0" borderId="8" xfId="0" applyFont="1" applyBorder="1"/>
    <xf numFmtId="43" fontId="17" fillId="0" borderId="3" xfId="1" applyFont="1" applyBorder="1"/>
    <xf numFmtId="0" fontId="17" fillId="0" borderId="21" xfId="0" applyFont="1" applyBorder="1"/>
    <xf numFmtId="0" fontId="17" fillId="0" borderId="0" xfId="0" applyFont="1" applyBorder="1"/>
    <xf numFmtId="43" fontId="17" fillId="0" borderId="12" xfId="1" applyFont="1" applyBorder="1"/>
    <xf numFmtId="0" fontId="17" fillId="0" borderId="9" xfId="0" applyFont="1" applyBorder="1"/>
    <xf numFmtId="43" fontId="19" fillId="0" borderId="4" xfId="1" applyFont="1" applyBorder="1"/>
    <xf numFmtId="0" fontId="20" fillId="6" borderId="27" xfId="0" applyFont="1" applyFill="1" applyBorder="1" applyAlignment="1">
      <alignment vertical="center" wrapText="1"/>
    </xf>
    <xf numFmtId="0" fontId="20" fillId="6" borderId="50" xfId="0" applyFont="1" applyFill="1" applyBorder="1" applyAlignment="1">
      <alignment horizontal="center" vertical="center" wrapText="1"/>
    </xf>
    <xf numFmtId="0" fontId="20" fillId="6" borderId="53" xfId="0" applyFont="1" applyFill="1" applyBorder="1" applyAlignment="1">
      <alignment vertical="center" wrapText="1"/>
    </xf>
    <xf numFmtId="0" fontId="20" fillId="6" borderId="0" xfId="0" applyFont="1" applyFill="1" applyBorder="1" applyAlignment="1">
      <alignment horizontal="center" vertical="center" wrapText="1"/>
    </xf>
    <xf numFmtId="0" fontId="20" fillId="6" borderId="54" xfId="0" applyFont="1" applyFill="1" applyBorder="1" applyAlignment="1">
      <alignment horizontal="center" vertical="center" wrapText="1"/>
    </xf>
    <xf numFmtId="0" fontId="20" fillId="6" borderId="27" xfId="0" applyFont="1" applyFill="1" applyBorder="1" applyAlignment="1">
      <alignment horizontal="center" vertical="center" wrapText="1"/>
    </xf>
    <xf numFmtId="0" fontId="23" fillId="4" borderId="32" xfId="0" applyFont="1" applyFill="1" applyBorder="1" applyAlignment="1">
      <alignment horizontal="center"/>
    </xf>
    <xf numFmtId="0" fontId="24" fillId="4" borderId="32" xfId="0" applyFont="1" applyFill="1" applyBorder="1" applyAlignment="1"/>
    <xf numFmtId="43" fontId="23" fillId="4" borderId="32" xfId="1" applyFont="1" applyFill="1" applyBorder="1" applyAlignment="1"/>
    <xf numFmtId="0" fontId="18" fillId="4" borderId="32" xfId="0" applyFont="1" applyFill="1" applyBorder="1" applyAlignment="1">
      <alignment horizontal="center"/>
    </xf>
    <xf numFmtId="0" fontId="24" fillId="4" borderId="32" xfId="0" applyFont="1" applyFill="1" applyBorder="1" applyAlignment="1">
      <alignment horizontal="center"/>
    </xf>
    <xf numFmtId="0" fontId="5" fillId="0" borderId="10" xfId="0" applyFont="1" applyBorder="1" applyAlignment="1">
      <alignment horizontal="justify" vertical="justify" wrapText="1"/>
    </xf>
    <xf numFmtId="0" fontId="5" fillId="0" borderId="0" xfId="0" applyFont="1" applyBorder="1" applyAlignment="1">
      <alignment horizontal="justify" vertical="justify" wrapText="1"/>
    </xf>
    <xf numFmtId="0" fontId="26" fillId="0" borderId="0" xfId="0" applyFont="1" applyAlignment="1"/>
    <xf numFmtId="0" fontId="27" fillId="0" borderId="5" xfId="0" applyFont="1" applyBorder="1" applyAlignment="1">
      <alignment horizontal="center" vertical="center" wrapText="1"/>
    </xf>
    <xf numFmtId="0" fontId="28" fillId="0" borderId="1" xfId="0" applyFont="1" applyBorder="1" applyAlignment="1">
      <alignment horizontal="center" vertical="center" wrapText="1"/>
    </xf>
    <xf numFmtId="0" fontId="28" fillId="9" borderId="5" xfId="0" applyFont="1" applyFill="1" applyBorder="1" applyAlignment="1">
      <alignment horizontal="center" vertical="center" wrapText="1"/>
    </xf>
    <xf numFmtId="0" fontId="28" fillId="0" borderId="5" xfId="0" applyFont="1" applyBorder="1" applyAlignment="1">
      <alignment horizontal="center" vertical="center" wrapText="1"/>
    </xf>
    <xf numFmtId="43" fontId="28" fillId="0" borderId="4" xfId="1" applyFont="1" applyBorder="1" applyAlignment="1">
      <alignment horizontal="center" vertical="center" wrapText="1"/>
    </xf>
    <xf numFmtId="0" fontId="28" fillId="0" borderId="5" xfId="0" applyFont="1" applyBorder="1" applyAlignment="1">
      <alignment horizontal="justify" vertical="center" wrapText="1"/>
    </xf>
    <xf numFmtId="43" fontId="6" fillId="0" borderId="4" xfId="1" applyFont="1" applyBorder="1" applyAlignment="1">
      <alignment horizontal="justify" vertical="center" wrapText="1"/>
    </xf>
    <xf numFmtId="0" fontId="29" fillId="0" borderId="0" xfId="0" applyFont="1" applyAlignment="1">
      <alignment vertical="center"/>
    </xf>
    <xf numFmtId="0" fontId="6" fillId="0" borderId="1" xfId="0" applyFont="1" applyBorder="1" applyAlignment="1">
      <alignment horizontal="justify" vertical="center" wrapText="1"/>
    </xf>
    <xf numFmtId="43" fontId="6" fillId="0" borderId="2" xfId="1" applyFont="1" applyBorder="1" applyAlignment="1">
      <alignment horizontal="justify" vertical="center" wrapText="1"/>
    </xf>
    <xf numFmtId="0" fontId="0" fillId="0" borderId="7" xfId="0" applyBorder="1"/>
    <xf numFmtId="0" fontId="0" fillId="0" borderId="8" xfId="0" applyBorder="1"/>
    <xf numFmtId="0" fontId="0" fillId="0" borderId="3" xfId="0" applyBorder="1"/>
    <xf numFmtId="0" fontId="0" fillId="0" borderId="21" xfId="0" applyBorder="1"/>
    <xf numFmtId="0" fontId="0" fillId="0" borderId="0" xfId="0" applyBorder="1"/>
    <xf numFmtId="0" fontId="0" fillId="0" borderId="12" xfId="0" applyBorder="1"/>
    <xf numFmtId="0" fontId="0" fillId="0" borderId="9" xfId="0" applyBorder="1"/>
    <xf numFmtId="0" fontId="0" fillId="0" borderId="10" xfId="0" applyBorder="1"/>
    <xf numFmtId="0" fontId="0" fillId="0" borderId="4" xfId="0" applyBorder="1"/>
    <xf numFmtId="0" fontId="0" fillId="0" borderId="58" xfId="0" applyBorder="1"/>
    <xf numFmtId="0" fontId="0" fillId="0" borderId="59" xfId="0" applyBorder="1"/>
    <xf numFmtId="0" fontId="16" fillId="0" borderId="0" xfId="0" applyFont="1" applyBorder="1" applyAlignment="1">
      <alignment horizontal="center"/>
    </xf>
    <xf numFmtId="0" fontId="16" fillId="0" borderId="59" xfId="0" applyFont="1" applyBorder="1" applyAlignment="1">
      <alignment horizontal="center"/>
    </xf>
    <xf numFmtId="43" fontId="0" fillId="0" borderId="0" xfId="1" applyFont="1" applyBorder="1"/>
    <xf numFmtId="9" fontId="0" fillId="0" borderId="59" xfId="3" applyFont="1" applyBorder="1"/>
    <xf numFmtId="43" fontId="16" fillId="0" borderId="0" xfId="1" applyFont="1" applyBorder="1"/>
    <xf numFmtId="9" fontId="16" fillId="0" borderId="59" xfId="0" applyNumberFormat="1" applyFont="1" applyBorder="1"/>
    <xf numFmtId="0" fontId="0" fillId="0" borderId="56" xfId="0" applyBorder="1"/>
    <xf numFmtId="0" fontId="0" fillId="0" borderId="38" xfId="0" applyBorder="1"/>
    <xf numFmtId="0" fontId="0" fillId="0" borderId="57" xfId="0" applyBorder="1"/>
    <xf numFmtId="0" fontId="0" fillId="0" borderId="54" xfId="0" applyBorder="1"/>
    <xf numFmtId="0" fontId="0" fillId="0" borderId="50" xfId="0" applyBorder="1"/>
    <xf numFmtId="0" fontId="0" fillId="0" borderId="55" xfId="0" applyBorder="1"/>
    <xf numFmtId="0" fontId="16" fillId="0" borderId="58" xfId="0" applyFont="1" applyBorder="1" applyAlignment="1">
      <alignment horizontal="center"/>
    </xf>
    <xf numFmtId="0" fontId="16" fillId="0" borderId="58" xfId="0" applyFont="1" applyBorder="1"/>
    <xf numFmtId="0" fontId="0" fillId="0" borderId="58" xfId="0" applyBorder="1" applyAlignment="1">
      <alignment horizontal="left"/>
    </xf>
    <xf numFmtId="0" fontId="0" fillId="0" borderId="0" xfId="0" applyBorder="1" applyAlignment="1">
      <alignment horizontal="left"/>
    </xf>
    <xf numFmtId="0" fontId="0" fillId="0" borderId="59" xfId="0" applyBorder="1" applyAlignment="1">
      <alignment horizontal="left"/>
    </xf>
    <xf numFmtId="10" fontId="0" fillId="0" borderId="0" xfId="3" applyNumberFormat="1" applyFont="1" applyBorder="1"/>
    <xf numFmtId="10" fontId="16" fillId="0" borderId="0" xfId="3" applyNumberFormat="1" applyFont="1" applyBorder="1"/>
    <xf numFmtId="43" fontId="0" fillId="0" borderId="50" xfId="1" applyFont="1" applyBorder="1"/>
    <xf numFmtId="43" fontId="0" fillId="0" borderId="55" xfId="1" applyFont="1" applyBorder="1"/>
    <xf numFmtId="43" fontId="0" fillId="0" borderId="59" xfId="1" applyFont="1" applyBorder="1"/>
    <xf numFmtId="43" fontId="0" fillId="0" borderId="59" xfId="0" applyNumberFormat="1" applyBorder="1"/>
    <xf numFmtId="43" fontId="8" fillId="0" borderId="4" xfId="0" applyNumberFormat="1" applyFont="1" applyBorder="1" applyAlignment="1">
      <alignment horizontal="justify" vertical="center" wrapText="1"/>
    </xf>
    <xf numFmtId="43" fontId="34" fillId="0" borderId="4" xfId="0" applyNumberFormat="1" applyFont="1" applyBorder="1" applyAlignment="1">
      <alignment horizontal="justify" vertical="center" wrapText="1"/>
    </xf>
    <xf numFmtId="43" fontId="35" fillId="0" borderId="4" xfId="0" applyNumberFormat="1" applyFont="1" applyBorder="1" applyAlignment="1">
      <alignment horizontal="justify" vertical="center" wrapText="1"/>
    </xf>
    <xf numFmtId="43" fontId="28" fillId="0" borderId="4" xfId="1" applyFont="1" applyBorder="1" applyAlignment="1">
      <alignment horizontal="justify" vertical="center" wrapText="1"/>
    </xf>
    <xf numFmtId="0" fontId="7" fillId="0" borderId="0" xfId="0" applyFont="1" applyAlignment="1">
      <alignment vertical="center"/>
    </xf>
    <xf numFmtId="0" fontId="7" fillId="0" borderId="0" xfId="0" applyFont="1"/>
    <xf numFmtId="43" fontId="7" fillId="0" borderId="32" xfId="0" applyNumberFormat="1" applyFont="1" applyBorder="1"/>
    <xf numFmtId="0" fontId="6" fillId="0" borderId="2" xfId="0" applyFont="1" applyBorder="1" applyAlignment="1">
      <alignment horizontal="center" vertical="center" wrapText="1"/>
    </xf>
    <xf numFmtId="0" fontId="0" fillId="0" borderId="0" xfId="0" applyAlignment="1">
      <alignment vertical="center"/>
    </xf>
    <xf numFmtId="0" fontId="36" fillId="0" borderId="0" xfId="0" applyFont="1" applyAlignment="1">
      <alignment horizontal="center"/>
    </xf>
    <xf numFmtId="0" fontId="10" fillId="0" borderId="4" xfId="0" applyFont="1" applyBorder="1" applyAlignment="1">
      <alignment horizontal="center" vertical="center" wrapText="1"/>
    </xf>
    <xf numFmtId="0" fontId="10" fillId="0" borderId="5" xfId="0" applyFont="1" applyBorder="1" applyAlignment="1">
      <alignment horizontal="left" vertical="center" wrapText="1"/>
    </xf>
    <xf numFmtId="43" fontId="10" fillId="0" borderId="4" xfId="1" applyFont="1" applyBorder="1" applyAlignment="1">
      <alignment horizontal="center" vertical="center" wrapText="1"/>
    </xf>
    <xf numFmtId="43" fontId="37" fillId="0" borderId="4" xfId="0" applyNumberFormat="1" applyFont="1" applyBorder="1" applyAlignment="1">
      <alignment horizontal="center" vertical="center" wrapText="1"/>
    </xf>
    <xf numFmtId="0" fontId="11" fillId="0" borderId="10" xfId="0" applyFont="1" applyBorder="1" applyAlignment="1">
      <alignment horizontal="center" vertical="center" wrapText="1"/>
    </xf>
    <xf numFmtId="43" fontId="11" fillId="0" borderId="4" xfId="1" applyFont="1" applyBorder="1" applyAlignment="1">
      <alignment horizontal="center" vertical="center" wrapText="1"/>
    </xf>
    <xf numFmtId="43" fontId="11" fillId="0" borderId="4" xfId="1" applyFont="1" applyBorder="1" applyAlignment="1">
      <alignment horizontal="justify" vertical="center" wrapText="1"/>
    </xf>
    <xf numFmtId="0" fontId="0" fillId="0" borderId="0" xfId="0" quotePrefix="1" applyAlignment="1">
      <alignment vertical="center"/>
    </xf>
    <xf numFmtId="0" fontId="0" fillId="0" borderId="0" xfId="0" quotePrefix="1"/>
    <xf numFmtId="0" fontId="6" fillId="0" borderId="5" xfId="0" applyFont="1" applyBorder="1" applyAlignment="1">
      <alignment horizontal="left" vertical="center" wrapText="1"/>
    </xf>
    <xf numFmtId="0" fontId="38" fillId="0" borderId="4" xfId="0" applyFont="1" applyBorder="1" applyAlignment="1">
      <alignment horizontal="center" vertical="center" wrapText="1"/>
    </xf>
    <xf numFmtId="0" fontId="38" fillId="0" borderId="5" xfId="0" applyFont="1" applyBorder="1" applyAlignment="1">
      <alignment horizontal="justify" vertical="center" wrapText="1"/>
    </xf>
    <xf numFmtId="0" fontId="38" fillId="0" borderId="4" xfId="0" applyFont="1" applyBorder="1" applyAlignment="1">
      <alignment horizontal="justify" vertical="center" wrapText="1"/>
    </xf>
    <xf numFmtId="0" fontId="6" fillId="0" borderId="0" xfId="0" applyFont="1" applyAlignment="1">
      <alignment horizontal="justify" vertical="center"/>
    </xf>
    <xf numFmtId="0" fontId="6" fillId="0" borderId="1" xfId="0" applyFont="1" applyBorder="1" applyAlignment="1">
      <alignment horizontal="justify" vertical="center"/>
    </xf>
    <xf numFmtId="0" fontId="6" fillId="0" borderId="3" xfId="0" applyFont="1" applyBorder="1" applyAlignment="1">
      <alignment horizontal="center" vertical="center" wrapText="1"/>
    </xf>
    <xf numFmtId="0" fontId="38" fillId="0" borderId="5" xfId="0" applyFont="1" applyBorder="1" applyAlignment="1">
      <alignment horizontal="center" vertical="center" wrapText="1"/>
    </xf>
    <xf numFmtId="43" fontId="38" fillId="0" borderId="4" xfId="1" applyFont="1" applyBorder="1" applyAlignment="1">
      <alignment horizontal="center" vertical="center" wrapText="1"/>
    </xf>
    <xf numFmtId="0" fontId="11" fillId="0" borderId="5" xfId="0" applyFont="1" applyBorder="1" applyAlignment="1">
      <alignment horizontal="center" vertical="center" wrapText="1"/>
    </xf>
    <xf numFmtId="0" fontId="10" fillId="0" borderId="5" xfId="0" applyFont="1" applyBorder="1" applyAlignment="1">
      <alignment vertical="center" wrapText="1"/>
    </xf>
    <xf numFmtId="43" fontId="10" fillId="0" borderId="4" xfId="1" applyFont="1" applyBorder="1" applyAlignment="1">
      <alignment vertical="center" wrapText="1"/>
    </xf>
    <xf numFmtId="43" fontId="11" fillId="0" borderId="4" xfId="0" applyNumberFormat="1" applyFont="1" applyBorder="1" applyAlignment="1">
      <alignment vertical="center" wrapText="1"/>
    </xf>
    <xf numFmtId="0" fontId="11" fillId="0" borderId="4" xfId="0" applyFont="1" applyBorder="1" applyAlignment="1">
      <alignment vertical="center" wrapText="1"/>
    </xf>
    <xf numFmtId="43" fontId="13" fillId="0" borderId="4" xfId="0" applyNumberFormat="1" applyFont="1" applyBorder="1" applyAlignment="1">
      <alignment vertical="center" wrapText="1"/>
    </xf>
    <xf numFmtId="0" fontId="6" fillId="0" borderId="0" xfId="0" applyFont="1" applyAlignment="1">
      <alignment vertical="center"/>
    </xf>
    <xf numFmtId="0" fontId="40" fillId="14" borderId="27" xfId="0" applyFont="1" applyFill="1" applyBorder="1" applyAlignment="1">
      <alignment horizontal="justify" vertical="center"/>
    </xf>
    <xf numFmtId="0" fontId="16" fillId="0" borderId="0" xfId="0" applyFont="1"/>
    <xf numFmtId="0" fontId="16" fillId="0" borderId="32" xfId="0" applyFont="1" applyBorder="1"/>
    <xf numFmtId="0" fontId="0" fillId="0" borderId="32" xfId="0" applyBorder="1"/>
    <xf numFmtId="43" fontId="0" fillId="0" borderId="32" xfId="1" applyFont="1" applyBorder="1"/>
    <xf numFmtId="43" fontId="8" fillId="0" borderId="4" xfId="1" applyFont="1" applyBorder="1" applyAlignment="1">
      <alignment horizontal="justify" vertical="center" wrapText="1"/>
    </xf>
    <xf numFmtId="0" fontId="6" fillId="0" borderId="4" xfId="0" quotePrefix="1" applyFont="1" applyBorder="1" applyAlignment="1">
      <alignment horizontal="center" vertical="center" wrapText="1"/>
    </xf>
    <xf numFmtId="43" fontId="16" fillId="0" borderId="38" xfId="1" applyFont="1" applyBorder="1"/>
    <xf numFmtId="0" fontId="0" fillId="0" borderId="0" xfId="0" applyFont="1" applyAlignment="1">
      <alignment wrapText="1"/>
    </xf>
    <xf numFmtId="43" fontId="16" fillId="0" borderId="32" xfId="1" applyFont="1" applyBorder="1"/>
    <xf numFmtId="43" fontId="11" fillId="0" borderId="4" xfId="1" applyFont="1" applyBorder="1" applyAlignment="1">
      <alignment vertical="center" wrapText="1"/>
    </xf>
    <xf numFmtId="0" fontId="38" fillId="0" borderId="5" xfId="0" applyFont="1" applyBorder="1" applyAlignment="1">
      <alignment horizontal="left" vertical="center" wrapText="1"/>
    </xf>
    <xf numFmtId="0" fontId="16" fillId="0" borderId="32" xfId="0" applyFont="1" applyBorder="1" applyAlignment="1">
      <alignment horizontal="center" vertical="center"/>
    </xf>
    <xf numFmtId="49" fontId="41" fillId="16" borderId="62" xfId="0" applyNumberFormat="1" applyFont="1" applyFill="1" applyBorder="1" applyAlignment="1">
      <alignment vertical="top"/>
    </xf>
    <xf numFmtId="49" fontId="42" fillId="16" borderId="62" xfId="0" applyNumberFormat="1" applyFont="1" applyFill="1" applyBorder="1" applyAlignment="1">
      <alignment horizontal="center" vertical="top"/>
    </xf>
    <xf numFmtId="49" fontId="42" fillId="16" borderId="62" xfId="0" applyNumberFormat="1" applyFont="1" applyFill="1" applyBorder="1" applyAlignment="1">
      <alignment horizontal="right" vertical="top"/>
    </xf>
    <xf numFmtId="49" fontId="42" fillId="16" borderId="62" xfId="0" applyNumberFormat="1" applyFont="1" applyFill="1" applyBorder="1" applyAlignment="1">
      <alignment vertical="top"/>
    </xf>
    <xf numFmtId="0" fontId="0" fillId="16" borderId="62" xfId="0" applyFill="1" applyBorder="1" applyAlignment="1"/>
    <xf numFmtId="49" fontId="43" fillId="16" borderId="62" xfId="0" applyNumberFormat="1" applyFont="1" applyFill="1" applyBorder="1" applyAlignment="1">
      <alignment horizontal="left" vertical="top"/>
    </xf>
    <xf numFmtId="49" fontId="43" fillId="16" borderId="62" xfId="0" applyNumberFormat="1" applyFont="1" applyFill="1" applyBorder="1" applyAlignment="1">
      <alignment horizontal="right" vertical="top"/>
    </xf>
    <xf numFmtId="49" fontId="44" fillId="16" borderId="62" xfId="0" applyNumberFormat="1" applyFont="1" applyFill="1" applyBorder="1" applyAlignment="1">
      <alignment horizontal="left" vertical="top"/>
    </xf>
    <xf numFmtId="49" fontId="43" fillId="16" borderId="62" xfId="0" applyNumberFormat="1" applyFont="1" applyFill="1" applyBorder="1" applyAlignment="1">
      <alignment horizontal="center" vertical="top"/>
    </xf>
    <xf numFmtId="4" fontId="44" fillId="16" borderId="62" xfId="0" applyNumberFormat="1" applyFont="1" applyFill="1" applyBorder="1" applyAlignment="1">
      <alignment horizontal="right" vertical="top"/>
    </xf>
    <xf numFmtId="4" fontId="43" fillId="16" borderId="62" xfId="0" applyNumberFormat="1" applyFont="1" applyFill="1" applyBorder="1" applyAlignment="1">
      <alignment horizontal="right" vertical="top"/>
    </xf>
    <xf numFmtId="4" fontId="45" fillId="16" borderId="62" xfId="0" applyNumberFormat="1" applyFont="1" applyFill="1" applyBorder="1" applyAlignment="1">
      <alignment horizontal="right" vertical="top"/>
    </xf>
    <xf numFmtId="4" fontId="46" fillId="16" borderId="62" xfId="0" applyNumberFormat="1" applyFont="1" applyFill="1" applyBorder="1" applyAlignment="1">
      <alignment horizontal="right" vertical="top"/>
    </xf>
    <xf numFmtId="0" fontId="0" fillId="0" borderId="32" xfId="0" applyBorder="1" applyAlignment="1">
      <alignment wrapText="1"/>
    </xf>
    <xf numFmtId="0" fontId="28" fillId="0" borderId="6" xfId="0" applyFont="1" applyBorder="1" applyAlignment="1">
      <alignment horizontal="center" vertical="center" wrapText="1"/>
    </xf>
    <xf numFmtId="0" fontId="28" fillId="0" borderId="5" xfId="0" applyFont="1" applyBorder="1" applyAlignment="1">
      <alignment horizontal="center" vertical="center" wrapText="1"/>
    </xf>
    <xf numFmtId="0" fontId="25" fillId="0" borderId="0" xfId="0" applyFont="1" applyAlignment="1">
      <alignment horizontal="justify" wrapText="1"/>
    </xf>
    <xf numFmtId="0" fontId="26" fillId="0" borderId="0" xfId="0" applyFont="1" applyAlignment="1">
      <alignment horizontal="center"/>
    </xf>
    <xf numFmtId="0" fontId="17" fillId="0" borderId="0" xfId="0" applyFont="1" applyAlignment="1">
      <alignment horizontal="center"/>
    </xf>
    <xf numFmtId="0" fontId="0" fillId="10" borderId="51" xfId="0" applyFill="1" applyBorder="1" applyAlignment="1">
      <alignment horizontal="center"/>
    </xf>
    <xf numFmtId="0" fontId="0" fillId="10" borderId="41" xfId="0" applyFill="1" applyBorder="1" applyAlignment="1">
      <alignment horizontal="center"/>
    </xf>
    <xf numFmtId="0" fontId="0" fillId="10" borderId="52" xfId="0" applyFill="1" applyBorder="1" applyAlignment="1">
      <alignment horizontal="center"/>
    </xf>
    <xf numFmtId="0" fontId="0" fillId="0" borderId="54" xfId="0" applyBorder="1" applyAlignment="1">
      <alignment horizontal="left" wrapText="1"/>
    </xf>
    <xf numFmtId="0" fontId="0" fillId="0" borderId="50" xfId="0" applyBorder="1" applyAlignment="1">
      <alignment horizontal="left" wrapText="1"/>
    </xf>
    <xf numFmtId="0" fontId="0" fillId="0" borderId="55" xfId="0" applyBorder="1" applyAlignment="1">
      <alignment horizontal="left" wrapText="1"/>
    </xf>
    <xf numFmtId="0" fontId="0" fillId="0" borderId="58" xfId="0" applyBorder="1" applyAlignment="1">
      <alignment horizontal="left" wrapText="1"/>
    </xf>
    <xf numFmtId="0" fontId="0" fillId="0" borderId="0" xfId="0" applyBorder="1" applyAlignment="1">
      <alignment horizontal="left" wrapText="1"/>
    </xf>
    <xf numFmtId="0" fontId="0" fillId="0" borderId="59" xfId="0" applyBorder="1" applyAlignment="1">
      <alignment horizontal="left" wrapText="1"/>
    </xf>
    <xf numFmtId="0" fontId="0" fillId="0" borderId="56" xfId="0" applyBorder="1" applyAlignment="1">
      <alignment horizontal="left" wrapText="1"/>
    </xf>
    <xf numFmtId="0" fontId="0" fillId="0" borderId="38" xfId="0" applyBorder="1" applyAlignment="1">
      <alignment horizontal="left" wrapText="1"/>
    </xf>
    <xf numFmtId="0" fontId="0" fillId="0" borderId="57" xfId="0" applyBorder="1" applyAlignment="1">
      <alignment horizontal="left" wrapText="1"/>
    </xf>
    <xf numFmtId="0" fontId="31" fillId="0" borderId="21" xfId="0" applyFont="1" applyBorder="1" applyAlignment="1">
      <alignment horizontal="center"/>
    </xf>
    <xf numFmtId="0" fontId="31" fillId="0" borderId="0" xfId="0" applyFont="1" applyBorder="1" applyAlignment="1">
      <alignment horizontal="center"/>
    </xf>
    <xf numFmtId="0" fontId="31" fillId="0" borderId="12" xfId="0" applyFont="1" applyBorder="1" applyAlignment="1">
      <alignment horizontal="center"/>
    </xf>
    <xf numFmtId="0" fontId="0" fillId="0" borderId="58" xfId="0" applyBorder="1" applyAlignment="1">
      <alignment horizontal="left"/>
    </xf>
    <xf numFmtId="0" fontId="0" fillId="0" borderId="0" xfId="0" applyBorder="1" applyAlignment="1">
      <alignment horizontal="left"/>
    </xf>
    <xf numFmtId="0" fontId="0" fillId="0" borderId="59" xfId="0" applyBorder="1" applyAlignment="1">
      <alignment horizontal="left"/>
    </xf>
    <xf numFmtId="0" fontId="26" fillId="0" borderId="21" xfId="0" applyFont="1" applyBorder="1" applyAlignment="1">
      <alignment horizontal="center"/>
    </xf>
    <xf numFmtId="0" fontId="26" fillId="0" borderId="0" xfId="0" applyFont="1" applyBorder="1" applyAlignment="1">
      <alignment horizontal="center"/>
    </xf>
    <xf numFmtId="0" fontId="26" fillId="0" borderId="12" xfId="0" applyFont="1" applyBorder="1" applyAlignment="1">
      <alignment horizontal="center"/>
    </xf>
    <xf numFmtId="0" fontId="30" fillId="0" borderId="21" xfId="0" applyFont="1" applyBorder="1" applyAlignment="1">
      <alignment horizontal="center"/>
    </xf>
    <xf numFmtId="0" fontId="30" fillId="0" borderId="0" xfId="0" applyFont="1" applyBorder="1" applyAlignment="1">
      <alignment horizontal="center"/>
    </xf>
    <xf numFmtId="0" fontId="30" fillId="0" borderId="12" xfId="0" applyFont="1" applyBorder="1" applyAlignment="1">
      <alignment horizontal="center"/>
    </xf>
    <xf numFmtId="0" fontId="0" fillId="0" borderId="58" xfId="0" applyBorder="1" applyAlignment="1">
      <alignment horizontal="justify" wrapText="1"/>
    </xf>
    <xf numFmtId="0" fontId="0" fillId="0" borderId="0" xfId="0" applyBorder="1" applyAlignment="1">
      <alignment horizontal="justify"/>
    </xf>
    <xf numFmtId="0" fontId="0" fillId="0" borderId="59" xfId="0" applyBorder="1" applyAlignment="1">
      <alignment horizontal="justify"/>
    </xf>
    <xf numFmtId="0" fontId="0" fillId="0" borderId="58" xfId="0" applyBorder="1" applyAlignment="1">
      <alignment horizontal="justify"/>
    </xf>
    <xf numFmtId="0" fontId="0" fillId="0" borderId="56" xfId="0" applyBorder="1" applyAlignment="1">
      <alignment horizontal="justify"/>
    </xf>
    <xf numFmtId="0" fontId="0" fillId="0" borderId="38" xfId="0" applyBorder="1" applyAlignment="1">
      <alignment horizontal="justify"/>
    </xf>
    <xf numFmtId="0" fontId="0" fillId="0" borderId="57" xfId="0" applyBorder="1" applyAlignment="1">
      <alignment horizontal="justify"/>
    </xf>
    <xf numFmtId="0" fontId="32" fillId="0" borderId="21" xfId="0" applyFont="1" applyBorder="1" applyAlignment="1">
      <alignment horizontal="center" wrapText="1"/>
    </xf>
    <xf numFmtId="0" fontId="32" fillId="0" borderId="0" xfId="0" applyFont="1" applyBorder="1" applyAlignment="1">
      <alignment horizontal="center" wrapText="1"/>
    </xf>
    <xf numFmtId="0" fontId="32" fillId="0" borderId="12" xfId="0" applyFont="1" applyBorder="1" applyAlignment="1">
      <alignment horizontal="center" wrapText="1"/>
    </xf>
    <xf numFmtId="0" fontId="33" fillId="0" borderId="17" xfId="0" applyFont="1" applyBorder="1" applyAlignment="1">
      <alignment horizontal="center" vertical="center"/>
    </xf>
    <xf numFmtId="0" fontId="33" fillId="0" borderId="18" xfId="0" applyFont="1" applyBorder="1" applyAlignment="1">
      <alignment horizontal="center" vertical="center"/>
    </xf>
    <xf numFmtId="0" fontId="33" fillId="0" borderId="14" xfId="0" applyFont="1" applyBorder="1" applyAlignment="1">
      <alignment horizontal="center" vertical="center"/>
    </xf>
    <xf numFmtId="0" fontId="2" fillId="0" borderId="0" xfId="0" applyFont="1" applyAlignment="1">
      <alignment horizontal="left"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3"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16" xfId="0" applyFont="1" applyBorder="1" applyAlignment="1">
      <alignment horizontal="center" vertical="center"/>
    </xf>
    <xf numFmtId="0" fontId="7" fillId="0" borderId="0" xfId="0" applyFont="1" applyAlignment="1">
      <alignment horizont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Border="1" applyAlignment="1">
      <alignment horizontal="center" vertical="center"/>
    </xf>
    <xf numFmtId="0" fontId="6" fillId="0" borderId="12"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4" xfId="0" applyFont="1" applyBorder="1" applyAlignment="1">
      <alignment horizontal="center" vertical="center"/>
    </xf>
    <xf numFmtId="0" fontId="0" fillId="0" borderId="0" xfId="0" applyFont="1" applyAlignment="1">
      <alignment horizontal="left"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0" fontId="36" fillId="0" borderId="0" xfId="0" applyFont="1" applyAlignment="1">
      <alignment horizontal="center"/>
    </xf>
    <xf numFmtId="0" fontId="36" fillId="0" borderId="0" xfId="0" applyFont="1" applyAlignment="1">
      <alignment horizontal="left" wrapText="1"/>
    </xf>
    <xf numFmtId="0" fontId="7" fillId="0" borderId="21" xfId="0" applyFont="1" applyBorder="1" applyAlignment="1">
      <alignment horizontal="center" vertical="center"/>
    </xf>
    <xf numFmtId="0" fontId="7" fillId="0" borderId="0" xfId="0" applyFont="1" applyBorder="1" applyAlignment="1">
      <alignment horizontal="center" vertical="center"/>
    </xf>
    <xf numFmtId="0" fontId="7" fillId="0" borderId="12"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4" xfId="0" applyFont="1" applyBorder="1" applyAlignment="1">
      <alignment horizontal="center" vertical="center"/>
    </xf>
    <xf numFmtId="0" fontId="0" fillId="0" borderId="0" xfId="0" applyFont="1" applyAlignment="1">
      <alignment horizontal="justify"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 xfId="0" applyFont="1" applyBorder="1" applyAlignment="1">
      <alignment horizontal="center" vertical="center" wrapText="1"/>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21" xfId="0" applyFont="1" applyBorder="1" applyAlignment="1">
      <alignment horizontal="center" vertical="center"/>
    </xf>
    <xf numFmtId="0" fontId="3" fillId="0" borderId="12"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6" fillId="0" borderId="0" xfId="0" applyFont="1" applyAlignment="1">
      <alignment horizontal="center"/>
    </xf>
    <xf numFmtId="0" fontId="0" fillId="0" borderId="0" xfId="0" applyAlignment="1">
      <alignment horizontal="center" wrapText="1"/>
    </xf>
    <xf numFmtId="0" fontId="3" fillId="0" borderId="0" xfId="0" applyFont="1" applyBorder="1" applyAlignment="1">
      <alignment horizontal="center" vertical="center"/>
    </xf>
    <xf numFmtId="0" fontId="12" fillId="0" borderId="21" xfId="0" applyFont="1" applyBorder="1" applyAlignment="1">
      <alignment horizontal="center" vertical="center"/>
    </xf>
    <xf numFmtId="0" fontId="12" fillId="0" borderId="0" xfId="0" applyFont="1" applyBorder="1" applyAlignment="1">
      <alignment horizontal="center" vertical="center"/>
    </xf>
    <xf numFmtId="0" fontId="0" fillId="0" borderId="0" xfId="0" applyFont="1" applyAlignment="1">
      <alignment horizontal="center" wrapText="1"/>
    </xf>
    <xf numFmtId="0" fontId="16" fillId="0" borderId="32" xfId="0" applyFont="1" applyBorder="1" applyAlignment="1">
      <alignment horizontal="center" vertical="center"/>
    </xf>
    <xf numFmtId="0" fontId="16" fillId="0" borderId="27" xfId="0" applyFont="1" applyBorder="1" applyAlignment="1">
      <alignment horizontal="center" vertical="center"/>
    </xf>
    <xf numFmtId="0" fontId="16" fillId="0" borderId="53" xfId="0" applyFont="1" applyBorder="1" applyAlignment="1">
      <alignment horizontal="center" vertical="center"/>
    </xf>
    <xf numFmtId="0" fontId="38" fillId="0" borderId="6"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2"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justify" vertical="center"/>
    </xf>
    <xf numFmtId="0" fontId="6" fillId="0" borderId="5" xfId="0" applyFont="1" applyBorder="1" applyAlignment="1">
      <alignment horizontal="justify" vertical="center"/>
    </xf>
    <xf numFmtId="0" fontId="6" fillId="0" borderId="0" xfId="0" applyFont="1" applyAlignment="1">
      <alignment horizontal="left" vertical="center" wrapText="1"/>
    </xf>
    <xf numFmtId="0" fontId="28" fillId="0" borderId="0" xfId="0" applyFont="1" applyAlignment="1">
      <alignment horizontal="center" vertical="center" wrapText="1"/>
    </xf>
    <xf numFmtId="0" fontId="11" fillId="0" borderId="1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lignment horizontal="center" vertical="center"/>
    </xf>
    <xf numFmtId="0" fontId="4" fillId="0" borderId="2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xf>
    <xf numFmtId="0" fontId="11" fillId="0" borderId="13" xfId="0" applyFont="1" applyBorder="1" applyAlignment="1">
      <alignment horizontal="justify" vertical="center" wrapText="1"/>
    </xf>
    <xf numFmtId="0" fontId="11" fillId="0" borderId="22" xfId="0" applyFont="1" applyBorder="1" applyAlignment="1">
      <alignment horizontal="justify" vertical="center" wrapText="1"/>
    </xf>
    <xf numFmtId="0" fontId="11" fillId="0" borderId="24" xfId="0" applyFont="1" applyBorder="1" applyAlignment="1">
      <alignment horizontal="justify" vertical="center" wrapText="1"/>
    </xf>
    <xf numFmtId="0" fontId="13" fillId="3" borderId="13" xfId="0" applyFont="1" applyFill="1" applyBorder="1" applyAlignment="1">
      <alignment horizontal="justify" vertical="center" wrapText="1"/>
    </xf>
    <xf numFmtId="0" fontId="13" fillId="3" borderId="22" xfId="0" applyFont="1" applyFill="1" applyBorder="1" applyAlignment="1">
      <alignment horizontal="justify" vertical="center" wrapText="1"/>
    </xf>
    <xf numFmtId="0" fontId="11" fillId="0" borderId="25" xfId="0" applyFont="1" applyBorder="1" applyAlignment="1">
      <alignment horizontal="justify" vertical="center" wrapText="1"/>
    </xf>
    <xf numFmtId="0" fontId="11" fillId="0" borderId="2" xfId="0" applyFont="1" applyBorder="1" applyAlignment="1">
      <alignment horizontal="justify" vertical="center" wrapText="1"/>
    </xf>
    <xf numFmtId="20" fontId="11" fillId="0" borderId="13" xfId="0" applyNumberFormat="1" applyFont="1" applyBorder="1" applyAlignment="1">
      <alignment horizontal="justify" vertical="center" wrapText="1"/>
    </xf>
    <xf numFmtId="20" fontId="11" fillId="0" borderId="22" xfId="0" applyNumberFormat="1" applyFont="1" applyBorder="1" applyAlignment="1">
      <alignment horizontal="justify" vertical="center" wrapText="1"/>
    </xf>
    <xf numFmtId="20" fontId="11" fillId="0" borderId="24" xfId="0" applyNumberFormat="1" applyFont="1" applyBorder="1" applyAlignment="1">
      <alignment horizontal="justify" vertical="center" wrapText="1"/>
    </xf>
    <xf numFmtId="0" fontId="11" fillId="0" borderId="7" xfId="0" applyFont="1" applyBorder="1" applyAlignment="1">
      <alignment horizontal="justify" vertical="center" wrapText="1"/>
    </xf>
    <xf numFmtId="0" fontId="11" fillId="0" borderId="8" xfId="0" applyFont="1" applyBorder="1" applyAlignment="1">
      <alignment horizontal="justify" vertical="center" wrapText="1"/>
    </xf>
    <xf numFmtId="0" fontId="11" fillId="0" borderId="26" xfId="0" applyFont="1" applyBorder="1" applyAlignment="1">
      <alignment horizontal="justify" vertical="center" wrapText="1"/>
    </xf>
    <xf numFmtId="0" fontId="11" fillId="0" borderId="9" xfId="0" applyFont="1" applyBorder="1" applyAlignment="1">
      <alignment horizontal="justify" vertical="center" wrapText="1"/>
    </xf>
    <xf numFmtId="0" fontId="11" fillId="0" borderId="10" xfId="0" applyFont="1" applyBorder="1" applyAlignment="1">
      <alignment horizontal="justify" vertical="center" wrapText="1"/>
    </xf>
    <xf numFmtId="0" fontId="11" fillId="0" borderId="23" xfId="0" applyFont="1" applyBorder="1" applyAlignment="1">
      <alignment horizontal="justify" vertical="center" wrapText="1"/>
    </xf>
    <xf numFmtId="0" fontId="11" fillId="0" borderId="13" xfId="0" applyFont="1" applyBorder="1" applyAlignment="1">
      <alignment horizontal="justify" vertical="center"/>
    </xf>
    <xf numFmtId="0" fontId="11" fillId="0" borderId="22" xfId="0" applyFont="1" applyBorder="1" applyAlignment="1">
      <alignment horizontal="justify" vertical="center"/>
    </xf>
    <xf numFmtId="0" fontId="11" fillId="0" borderId="24" xfId="0" applyFont="1" applyBorder="1" applyAlignment="1">
      <alignment horizontal="justify" vertical="center"/>
    </xf>
    <xf numFmtId="0" fontId="13" fillId="2" borderId="22" xfId="0" applyFont="1" applyFill="1" applyBorder="1" applyAlignment="1">
      <alignment horizontal="justify" vertical="center" wrapText="1"/>
    </xf>
    <xf numFmtId="0" fontId="13" fillId="2" borderId="2" xfId="0" applyFont="1" applyFill="1" applyBorder="1" applyAlignment="1">
      <alignment horizontal="justify" vertical="center" wrapText="1"/>
    </xf>
    <xf numFmtId="0" fontId="14" fillId="2" borderId="22" xfId="0" applyFont="1" applyFill="1" applyBorder="1" applyAlignment="1">
      <alignment horizontal="justify" vertical="center" wrapText="1"/>
    </xf>
    <xf numFmtId="0" fontId="14" fillId="2" borderId="2" xfId="0" applyFont="1" applyFill="1" applyBorder="1" applyAlignment="1">
      <alignment horizontal="justify" vertical="center" wrapText="1"/>
    </xf>
    <xf numFmtId="0" fontId="13" fillId="3" borderId="24" xfId="0" applyFont="1" applyFill="1" applyBorder="1" applyAlignment="1">
      <alignment horizontal="justify" vertical="center" wrapText="1"/>
    </xf>
    <xf numFmtId="0" fontId="15" fillId="0" borderId="0" xfId="0" applyFont="1" applyAlignment="1">
      <alignment horizontal="center"/>
    </xf>
    <xf numFmtId="0" fontId="17" fillId="0" borderId="0" xfId="0" applyFont="1" applyAlignment="1">
      <alignment horizontal="justify" vertical="justify" wrapText="1"/>
    </xf>
    <xf numFmtId="0" fontId="20" fillId="6" borderId="8" xfId="0" applyFont="1" applyFill="1" applyBorder="1" applyAlignment="1">
      <alignment horizontal="center" vertical="center"/>
    </xf>
    <xf numFmtId="0" fontId="20" fillId="6" borderId="3" xfId="0" applyFont="1" applyFill="1" applyBorder="1" applyAlignment="1">
      <alignment horizontal="center" vertical="center"/>
    </xf>
    <xf numFmtId="0" fontId="19" fillId="5" borderId="13" xfId="0" applyFont="1" applyFill="1" applyBorder="1" applyAlignment="1">
      <alignment horizontal="center"/>
    </xf>
    <xf numFmtId="0" fontId="19" fillId="5" borderId="22" xfId="0" applyFont="1" applyFill="1" applyBorder="1" applyAlignment="1">
      <alignment horizontal="center"/>
    </xf>
    <xf numFmtId="0" fontId="19" fillId="5" borderId="2" xfId="0" applyFont="1" applyFill="1" applyBorder="1" applyAlignment="1">
      <alignment horizontal="center"/>
    </xf>
    <xf numFmtId="0" fontId="19" fillId="5" borderId="7" xfId="0" applyFont="1" applyFill="1" applyBorder="1" applyAlignment="1">
      <alignment horizontal="center"/>
    </xf>
    <xf numFmtId="0" fontId="19" fillId="5" borderId="8" xfId="0" applyFont="1" applyFill="1" applyBorder="1" applyAlignment="1">
      <alignment horizontal="center"/>
    </xf>
    <xf numFmtId="0" fontId="19" fillId="5" borderId="3" xfId="0" applyFont="1" applyFill="1" applyBorder="1" applyAlignment="1">
      <alignment horizontal="center"/>
    </xf>
    <xf numFmtId="0" fontId="20" fillId="6" borderId="51" xfId="0" applyFont="1" applyFill="1" applyBorder="1" applyAlignment="1">
      <alignment horizontal="center" vertical="center" wrapText="1"/>
    </xf>
    <xf numFmtId="0" fontId="20" fillId="6" borderId="52" xfId="0" applyFont="1" applyFill="1" applyBorder="1" applyAlignment="1">
      <alignment horizontal="center" vertical="center" wrapText="1"/>
    </xf>
    <xf numFmtId="0" fontId="17" fillId="0" borderId="0" xfId="0" applyFont="1" applyAlignment="1">
      <alignment horizontal="center" wrapText="1"/>
    </xf>
    <xf numFmtId="0" fontId="17" fillId="0" borderId="10" xfId="0" applyFont="1" applyBorder="1" applyAlignment="1">
      <alignment horizontal="center"/>
    </xf>
    <xf numFmtId="0" fontId="18" fillId="0" borderId="8" xfId="0" applyFont="1" applyBorder="1" applyAlignment="1">
      <alignment horizontal="center"/>
    </xf>
    <xf numFmtId="0" fontId="47" fillId="0" borderId="0" xfId="0" applyFont="1" applyAlignment="1">
      <alignment horizontal="center"/>
    </xf>
    <xf numFmtId="0" fontId="47" fillId="0" borderId="0" xfId="0" applyFont="1" applyAlignment="1">
      <alignment horizontal="left" wrapText="1"/>
    </xf>
    <xf numFmtId="0" fontId="47" fillId="0" borderId="10" xfId="0" applyFont="1" applyBorder="1" applyAlignment="1"/>
    <xf numFmtId="0" fontId="48" fillId="0" borderId="22" xfId="0" applyFont="1" applyBorder="1" applyAlignment="1">
      <alignment horizontal="center"/>
    </xf>
    <xf numFmtId="0" fontId="47" fillId="0" borderId="8" xfId="0" applyFont="1" applyBorder="1" applyAlignment="1">
      <alignment horizontal="center"/>
    </xf>
    <xf numFmtId="0" fontId="48" fillId="11" borderId="13" xfId="0" applyFont="1" applyFill="1" applyBorder="1" applyAlignment="1">
      <alignment horizontal="center"/>
    </xf>
    <xf numFmtId="0" fontId="48" fillId="11" borderId="22" xfId="0" applyFont="1" applyFill="1" applyBorder="1" applyAlignment="1">
      <alignment horizontal="center"/>
    </xf>
    <xf numFmtId="0" fontId="48" fillId="11" borderId="2" xfId="0" applyFont="1" applyFill="1" applyBorder="1" applyAlignment="1">
      <alignment horizontal="center"/>
    </xf>
    <xf numFmtId="0" fontId="48" fillId="12" borderId="13" xfId="0" applyFont="1" applyFill="1" applyBorder="1" applyAlignment="1">
      <alignment horizontal="center" vertical="center"/>
    </xf>
    <xf numFmtId="0" fontId="48" fillId="12" borderId="63" xfId="0" applyFont="1" applyFill="1" applyBorder="1" applyAlignment="1">
      <alignment horizontal="center" vertical="center"/>
    </xf>
    <xf numFmtId="0" fontId="39" fillId="12" borderId="64" xfId="0" applyFont="1" applyFill="1" applyBorder="1" applyAlignment="1">
      <alignment vertical="center"/>
    </xf>
    <xf numFmtId="0" fontId="49" fillId="13" borderId="65" xfId="0" applyFont="1" applyFill="1" applyBorder="1" applyAlignment="1">
      <alignment horizontal="center"/>
    </xf>
    <xf numFmtId="164" fontId="47" fillId="13" borderId="53" xfId="0" applyNumberFormat="1" applyFont="1" applyFill="1" applyBorder="1"/>
    <xf numFmtId="164" fontId="47" fillId="13" borderId="66" xfId="0" applyNumberFormat="1" applyFont="1" applyFill="1" applyBorder="1"/>
    <xf numFmtId="0" fontId="49" fillId="15" borderId="31" xfId="0" applyFont="1" applyFill="1" applyBorder="1" applyAlignment="1">
      <alignment horizontal="center"/>
    </xf>
    <xf numFmtId="164" fontId="47" fillId="15" borderId="32" xfId="0" applyNumberFormat="1" applyFont="1" applyFill="1" applyBorder="1"/>
    <xf numFmtId="164" fontId="47" fillId="15" borderId="33" xfId="0" applyNumberFormat="1" applyFont="1" applyFill="1" applyBorder="1"/>
    <xf numFmtId="0" fontId="48" fillId="14" borderId="31" xfId="0" applyFont="1" applyFill="1" applyBorder="1" applyAlignment="1">
      <alignment horizontal="center" vertical="center"/>
    </xf>
    <xf numFmtId="164" fontId="48" fillId="14" borderId="32" xfId="0" applyNumberFormat="1" applyFont="1" applyFill="1" applyBorder="1"/>
    <xf numFmtId="4" fontId="47" fillId="14" borderId="33" xfId="0" applyNumberFormat="1" applyFont="1" applyFill="1" applyBorder="1"/>
    <xf numFmtId="0" fontId="47" fillId="14" borderId="31" xfId="0" applyFont="1" applyFill="1" applyBorder="1" applyAlignment="1">
      <alignment horizontal="center" vertical="center"/>
    </xf>
    <xf numFmtId="164" fontId="47" fillId="14" borderId="32" xfId="0" applyNumberFormat="1" applyFont="1" applyFill="1" applyBorder="1"/>
    <xf numFmtId="164" fontId="47" fillId="14" borderId="33" xfId="0" applyNumberFormat="1" applyFont="1" applyFill="1" applyBorder="1"/>
    <xf numFmtId="0" fontId="49" fillId="15" borderId="31" xfId="0" applyFont="1" applyFill="1" applyBorder="1" applyAlignment="1">
      <alignment horizontal="center" wrapText="1"/>
    </xf>
    <xf numFmtId="164" fontId="48" fillId="15" borderId="32" xfId="0" applyNumberFormat="1" applyFont="1" applyFill="1" applyBorder="1" applyAlignment="1">
      <alignment wrapText="1"/>
    </xf>
    <xf numFmtId="4" fontId="48" fillId="14" borderId="32" xfId="0" applyNumberFormat="1" applyFont="1" applyFill="1" applyBorder="1"/>
    <xf numFmtId="4" fontId="47" fillId="14" borderId="31" xfId="0" applyNumberFormat="1" applyFont="1" applyFill="1" applyBorder="1" applyAlignment="1">
      <alignment horizontal="center"/>
    </xf>
    <xf numFmtId="4" fontId="47" fillId="14" borderId="32" xfId="0" applyNumberFormat="1" applyFont="1" applyFill="1" applyBorder="1"/>
    <xf numFmtId="0" fontId="48" fillId="14" borderId="31" xfId="0" applyFont="1" applyFill="1" applyBorder="1" applyAlignment="1">
      <alignment horizontal="center"/>
    </xf>
    <xf numFmtId="0" fontId="47" fillId="14" borderId="32" xfId="0" applyFont="1" applyFill="1" applyBorder="1"/>
    <xf numFmtId="0" fontId="47" fillId="14" borderId="33" xfId="0" applyFont="1" applyFill="1" applyBorder="1"/>
    <xf numFmtId="4" fontId="47" fillId="14" borderId="32" xfId="0" applyNumberFormat="1" applyFont="1" applyFill="1" applyBorder="1" applyAlignment="1">
      <alignment wrapText="1"/>
    </xf>
    <xf numFmtId="0" fontId="47" fillId="14" borderId="32" xfId="0" applyFont="1" applyFill="1" applyBorder="1" applyAlignment="1">
      <alignment horizontal="justify" vertical="center"/>
    </xf>
    <xf numFmtId="0" fontId="48" fillId="15" borderId="32" xfId="0" applyFont="1" applyFill="1" applyBorder="1"/>
    <xf numFmtId="43" fontId="47" fillId="15" borderId="33" xfId="1" applyFont="1" applyFill="1" applyBorder="1"/>
    <xf numFmtId="0" fontId="48" fillId="0" borderId="21" xfId="4" applyFont="1" applyBorder="1" applyAlignment="1">
      <alignment horizontal="center" vertical="center"/>
    </xf>
    <xf numFmtId="0" fontId="47" fillId="14" borderId="0" xfId="0" applyFont="1" applyFill="1" applyBorder="1"/>
    <xf numFmtId="0" fontId="47" fillId="14" borderId="12" xfId="0" applyFont="1" applyFill="1" applyBorder="1"/>
    <xf numFmtId="4" fontId="48" fillId="15" borderId="32" xfId="0" applyNumberFormat="1" applyFont="1" applyFill="1" applyBorder="1"/>
    <xf numFmtId="4" fontId="47" fillId="15" borderId="33" xfId="0" applyNumberFormat="1" applyFont="1" applyFill="1" applyBorder="1"/>
    <xf numFmtId="0" fontId="48" fillId="13" borderId="31" xfId="0" applyFont="1" applyFill="1" applyBorder="1" applyAlignment="1">
      <alignment horizontal="center" vertical="center"/>
    </xf>
    <xf numFmtId="0" fontId="47" fillId="13" borderId="32" xfId="0" applyFont="1" applyFill="1" applyBorder="1"/>
    <xf numFmtId="43" fontId="47" fillId="13" borderId="33" xfId="0" applyNumberFormat="1" applyFont="1" applyFill="1" applyBorder="1"/>
    <xf numFmtId="0" fontId="47" fillId="14" borderId="31" xfId="0" applyFont="1" applyFill="1" applyBorder="1" applyAlignment="1">
      <alignment horizontal="center"/>
    </xf>
    <xf numFmtId="43" fontId="47" fillId="14" borderId="32" xfId="1" applyFont="1" applyFill="1" applyBorder="1" applyAlignment="1">
      <alignment horizontal="left"/>
    </xf>
    <xf numFmtId="43" fontId="47" fillId="14" borderId="33" xfId="1" applyFont="1" applyFill="1" applyBorder="1" applyAlignment="1">
      <alignment horizontal="left"/>
    </xf>
    <xf numFmtId="43" fontId="48" fillId="15" borderId="32" xfId="0" applyNumberFormat="1" applyFont="1" applyFill="1" applyBorder="1"/>
    <xf numFmtId="43" fontId="47" fillId="15" borderId="33" xfId="0" applyNumberFormat="1" applyFont="1" applyFill="1" applyBorder="1"/>
    <xf numFmtId="43" fontId="47" fillId="14" borderId="32" xfId="0" applyNumberFormat="1" applyFont="1" applyFill="1" applyBorder="1"/>
    <xf numFmtId="43" fontId="47" fillId="14" borderId="33" xfId="0" applyNumberFormat="1" applyFont="1" applyFill="1" applyBorder="1"/>
    <xf numFmtId="43" fontId="47" fillId="4" borderId="33" xfId="0" applyNumberFormat="1" applyFont="1" applyFill="1" applyBorder="1"/>
    <xf numFmtId="43" fontId="47" fillId="14" borderId="31" xfId="0" applyNumberFormat="1" applyFont="1" applyFill="1" applyBorder="1" applyAlignment="1">
      <alignment horizontal="center"/>
    </xf>
    <xf numFmtId="43" fontId="48" fillId="14" borderId="32" xfId="0" applyNumberFormat="1" applyFont="1" applyFill="1" applyBorder="1" applyAlignment="1">
      <alignment horizontal="center"/>
    </xf>
    <xf numFmtId="43" fontId="48" fillId="14" borderId="33" xfId="0" applyNumberFormat="1" applyFont="1" applyFill="1" applyBorder="1"/>
    <xf numFmtId="0" fontId="49" fillId="13" borderId="31" xfId="0" applyFont="1" applyFill="1" applyBorder="1" applyAlignment="1">
      <alignment horizontal="center"/>
    </xf>
    <xf numFmtId="0" fontId="47" fillId="15" borderId="32" xfId="0" applyFont="1" applyFill="1" applyBorder="1"/>
    <xf numFmtId="0" fontId="48" fillId="14" borderId="32" xfId="0" applyFont="1" applyFill="1" applyBorder="1"/>
    <xf numFmtId="43" fontId="47" fillId="14" borderId="31" xfId="1" applyFont="1" applyFill="1" applyBorder="1" applyAlignment="1">
      <alignment horizontal="center"/>
    </xf>
    <xf numFmtId="43" fontId="47" fillId="15" borderId="32" xfId="1" applyFont="1" applyFill="1" applyBorder="1" applyAlignment="1">
      <alignment horizontal="left"/>
    </xf>
    <xf numFmtId="43" fontId="47" fillId="15" borderId="33" xfId="1" applyFont="1" applyFill="1" applyBorder="1" applyAlignment="1">
      <alignment horizontal="left"/>
    </xf>
    <xf numFmtId="0" fontId="48" fillId="13" borderId="32" xfId="0" applyFont="1" applyFill="1" applyBorder="1"/>
    <xf numFmtId="43" fontId="48" fillId="13" borderId="33" xfId="0" applyNumberFormat="1" applyFont="1" applyFill="1" applyBorder="1"/>
    <xf numFmtId="0" fontId="40" fillId="14" borderId="31" xfId="0" applyFont="1" applyFill="1" applyBorder="1" applyAlignment="1">
      <alignment horizontal="center" vertical="center"/>
    </xf>
    <xf numFmtId="0" fontId="39" fillId="14" borderId="31" xfId="0" applyFont="1" applyFill="1" applyBorder="1" applyAlignment="1">
      <alignment horizontal="center" vertical="center"/>
    </xf>
    <xf numFmtId="43" fontId="47" fillId="14" borderId="32" xfId="1" applyFont="1" applyFill="1" applyBorder="1" applyAlignment="1">
      <alignment horizontal="center"/>
    </xf>
    <xf numFmtId="43" fontId="47" fillId="14" borderId="33" xfId="1" applyFont="1" applyFill="1" applyBorder="1" applyAlignment="1">
      <alignment horizontal="center"/>
    </xf>
    <xf numFmtId="43" fontId="47" fillId="14" borderId="32" xfId="1" applyFont="1" applyFill="1" applyBorder="1" applyAlignment="1"/>
    <xf numFmtId="0" fontId="47" fillId="15" borderId="32" xfId="0" applyFont="1" applyFill="1" applyBorder="1" applyAlignment="1"/>
    <xf numFmtId="43" fontId="48" fillId="14" borderId="31" xfId="1" applyFont="1" applyFill="1" applyBorder="1" applyAlignment="1">
      <alignment horizontal="center"/>
    </xf>
    <xf numFmtId="43" fontId="47" fillId="14" borderId="33" xfId="1" applyFont="1" applyFill="1" applyBorder="1" applyAlignment="1"/>
    <xf numFmtId="0" fontId="48" fillId="14" borderId="31" xfId="1" applyNumberFormat="1" applyFont="1" applyFill="1" applyBorder="1" applyAlignment="1">
      <alignment horizontal="center"/>
    </xf>
    <xf numFmtId="0" fontId="47" fillId="13" borderId="32" xfId="0" applyFont="1" applyFill="1" applyBorder="1" applyAlignment="1">
      <alignment horizontal="left"/>
    </xf>
    <xf numFmtId="43" fontId="48" fillId="15" borderId="32" xfId="1" applyFont="1" applyFill="1" applyBorder="1" applyAlignment="1">
      <alignment horizontal="left"/>
    </xf>
    <xf numFmtId="43" fontId="48" fillId="15" borderId="33" xfId="1" applyFont="1" applyFill="1" applyBorder="1" applyAlignment="1">
      <alignment horizontal="center"/>
    </xf>
    <xf numFmtId="43" fontId="48" fillId="14" borderId="32" xfId="1" applyFont="1" applyFill="1" applyBorder="1" applyAlignment="1">
      <alignment horizontal="left"/>
    </xf>
    <xf numFmtId="43" fontId="48" fillId="14" borderId="33" xfId="1" applyFont="1" applyFill="1" applyBorder="1" applyAlignment="1">
      <alignment horizontal="center"/>
    </xf>
    <xf numFmtId="43" fontId="48" fillId="14" borderId="33" xfId="1" applyFont="1" applyFill="1" applyBorder="1" applyAlignment="1">
      <alignment horizontal="left"/>
    </xf>
    <xf numFmtId="4" fontId="40" fillId="14" borderId="67" xfId="2" applyNumberFormat="1" applyFont="1" applyFill="1" applyBorder="1" applyAlignment="1">
      <alignment horizontal="left" vertical="center"/>
    </xf>
    <xf numFmtId="4" fontId="40" fillId="14" borderId="68" xfId="2" applyNumberFormat="1" applyFont="1" applyFill="1" applyBorder="1" applyAlignment="1">
      <alignment horizontal="right" vertical="center"/>
    </xf>
    <xf numFmtId="4" fontId="39" fillId="15" borderId="67" xfId="2" applyNumberFormat="1" applyFont="1" applyFill="1" applyBorder="1" applyAlignment="1">
      <alignment horizontal="left" vertical="center"/>
    </xf>
    <xf numFmtId="4" fontId="40" fillId="15" borderId="68" xfId="2" applyNumberFormat="1" applyFont="1" applyFill="1" applyBorder="1" applyAlignment="1">
      <alignment horizontal="right" vertical="center"/>
    </xf>
    <xf numFmtId="4" fontId="39" fillId="14" borderId="67" xfId="2" applyNumberFormat="1" applyFont="1" applyFill="1" applyBorder="1" applyAlignment="1">
      <alignment horizontal="left" vertical="center"/>
    </xf>
    <xf numFmtId="4" fontId="39" fillId="14" borderId="68" xfId="2" applyNumberFormat="1" applyFont="1" applyFill="1" applyBorder="1" applyAlignment="1">
      <alignment horizontal="right" vertical="center"/>
    </xf>
    <xf numFmtId="4" fontId="40" fillId="14" borderId="67" xfId="2" applyNumberFormat="1" applyFont="1" applyFill="1" applyBorder="1" applyAlignment="1">
      <alignment horizontal="left" vertical="center" wrapText="1"/>
    </xf>
    <xf numFmtId="0" fontId="48" fillId="14" borderId="61" xfId="0" applyFont="1" applyFill="1" applyBorder="1" applyAlignment="1">
      <alignment horizontal="center"/>
    </xf>
    <xf numFmtId="43" fontId="47" fillId="0" borderId="60" xfId="1" applyFont="1" applyBorder="1"/>
    <xf numFmtId="0" fontId="47" fillId="0" borderId="34" xfId="0" applyFont="1" applyBorder="1"/>
    <xf numFmtId="0" fontId="48" fillId="0" borderId="35" xfId="0" applyFont="1" applyBorder="1" applyAlignment="1">
      <alignment horizontal="center"/>
    </xf>
    <xf numFmtId="164" fontId="48" fillId="0" borderId="36" xfId="0" applyNumberFormat="1" applyFont="1" applyBorder="1" applyAlignment="1">
      <alignment horizontal="center"/>
    </xf>
    <xf numFmtId="0" fontId="47" fillId="0" borderId="0" xfId="0" applyFont="1"/>
    <xf numFmtId="0" fontId="48" fillId="11" borderId="13" xfId="0" applyFont="1" applyFill="1" applyBorder="1" applyAlignment="1"/>
    <xf numFmtId="0" fontId="48" fillId="11" borderId="22" xfId="0" applyFont="1" applyFill="1" applyBorder="1" applyAlignment="1"/>
    <xf numFmtId="0" fontId="48" fillId="11" borderId="2" xfId="0" applyFont="1" applyFill="1" applyBorder="1" applyAlignment="1"/>
    <xf numFmtId="0" fontId="47" fillId="0" borderId="37" xfId="0" applyFont="1" applyBorder="1"/>
    <xf numFmtId="0" fontId="47" fillId="0" borderId="38" xfId="0" applyFont="1" applyBorder="1"/>
    <xf numFmtId="43" fontId="47" fillId="0" borderId="39" xfId="1" applyFont="1" applyBorder="1"/>
    <xf numFmtId="0" fontId="48" fillId="0" borderId="38" xfId="0" applyFont="1" applyBorder="1"/>
    <xf numFmtId="0" fontId="47" fillId="0" borderId="40" xfId="0" applyFont="1" applyBorder="1"/>
    <xf numFmtId="0" fontId="47" fillId="0" borderId="41" xfId="0" applyFont="1" applyBorder="1"/>
    <xf numFmtId="43" fontId="47" fillId="0" borderId="42" xfId="1" applyFont="1" applyBorder="1"/>
    <xf numFmtId="0" fontId="47" fillId="0" borderId="43" xfId="0" applyFont="1" applyBorder="1"/>
    <xf numFmtId="0" fontId="47" fillId="0" borderId="44" xfId="0" applyFont="1" applyBorder="1"/>
    <xf numFmtId="43" fontId="48" fillId="0" borderId="45" xfId="1" applyFont="1" applyBorder="1"/>
    <xf numFmtId="0" fontId="48" fillId="12" borderId="46" xfId="0" applyFont="1" applyFill="1" applyBorder="1" applyAlignment="1">
      <alignment horizontal="center" vertical="center"/>
    </xf>
    <xf numFmtId="0" fontId="48" fillId="12" borderId="47" xfId="0" applyFont="1" applyFill="1" applyBorder="1" applyAlignment="1">
      <alignment horizontal="center" vertical="center"/>
    </xf>
    <xf numFmtId="0" fontId="39" fillId="12" borderId="3" xfId="0" applyFont="1" applyFill="1" applyBorder="1" applyAlignment="1">
      <alignment horizontal="center" vertical="center"/>
    </xf>
    <xf numFmtId="0" fontId="48" fillId="14" borderId="40" xfId="0" applyFont="1" applyFill="1" applyBorder="1" applyAlignment="1">
      <alignment horizontal="center"/>
    </xf>
    <xf numFmtId="0" fontId="49" fillId="14" borderId="32" xfId="0" applyFont="1" applyFill="1" applyBorder="1"/>
    <xf numFmtId="164" fontId="48" fillId="14" borderId="69" xfId="0" applyNumberFormat="1" applyFont="1" applyFill="1" applyBorder="1"/>
    <xf numFmtId="0" fontId="48" fillId="14" borderId="32" xfId="0" applyFont="1" applyFill="1" applyBorder="1" applyAlignment="1">
      <alignment wrapText="1"/>
    </xf>
    <xf numFmtId="164" fontId="48" fillId="14" borderId="66" xfId="0" applyNumberFormat="1" applyFont="1" applyFill="1" applyBorder="1"/>
    <xf numFmtId="0" fontId="47" fillId="14" borderId="32" xfId="0" applyFont="1" applyFill="1" applyBorder="1" applyAlignment="1">
      <alignment wrapText="1"/>
    </xf>
    <xf numFmtId="43" fontId="47" fillId="14" borderId="42" xfId="1" applyFont="1" applyFill="1" applyBorder="1"/>
    <xf numFmtId="164" fontId="48" fillId="14" borderId="33" xfId="0" applyNumberFormat="1" applyFont="1" applyFill="1" applyBorder="1"/>
    <xf numFmtId="0" fontId="49" fillId="14" borderId="32" xfId="0" applyFont="1" applyFill="1" applyBorder="1" applyAlignment="1">
      <alignment wrapText="1"/>
    </xf>
    <xf numFmtId="164" fontId="47" fillId="14" borderId="69" xfId="0" applyNumberFormat="1" applyFont="1" applyFill="1" applyBorder="1"/>
    <xf numFmtId="164" fontId="47" fillId="14" borderId="66" xfId="0" applyNumberFormat="1" applyFont="1" applyFill="1" applyBorder="1"/>
    <xf numFmtId="0" fontId="48" fillId="0" borderId="10" xfId="0" applyFont="1" applyBorder="1"/>
    <xf numFmtId="164" fontId="48" fillId="0" borderId="4" xfId="1" applyNumberFormat="1" applyFont="1" applyBorder="1"/>
    <xf numFmtId="0" fontId="47" fillId="0" borderId="7" xfId="0" applyFont="1" applyBorder="1"/>
    <xf numFmtId="0" fontId="47" fillId="0" borderId="8" xfId="0" applyFont="1" applyBorder="1"/>
    <xf numFmtId="43" fontId="47" fillId="0" borderId="3" xfId="1" applyFont="1" applyBorder="1"/>
    <xf numFmtId="0" fontId="47" fillId="0" borderId="21" xfId="0" applyFont="1" applyBorder="1"/>
    <xf numFmtId="0" fontId="47" fillId="0" borderId="0" xfId="0" applyFont="1" applyBorder="1"/>
    <xf numFmtId="43" fontId="47" fillId="0" borderId="12" xfId="1" applyFont="1" applyBorder="1"/>
    <xf numFmtId="0" fontId="47" fillId="0" borderId="9" xfId="0" applyFont="1" applyBorder="1"/>
    <xf numFmtId="43" fontId="48" fillId="0" borderId="4" xfId="1" applyFont="1" applyBorder="1"/>
    <xf numFmtId="43" fontId="47" fillId="0" borderId="0" xfId="1" applyFont="1"/>
    <xf numFmtId="0" fontId="39" fillId="12" borderId="27" xfId="0" applyFont="1" applyFill="1" applyBorder="1" applyAlignment="1">
      <alignment vertical="center" wrapText="1"/>
    </xf>
    <xf numFmtId="0" fontId="39" fillId="12" borderId="50" xfId="0" applyFont="1" applyFill="1" applyBorder="1" applyAlignment="1">
      <alignment horizontal="center" vertical="center" wrapText="1"/>
    </xf>
    <xf numFmtId="0" fontId="39" fillId="12" borderId="51" xfId="0" applyFont="1" applyFill="1" applyBorder="1" applyAlignment="1">
      <alignment horizontal="center" vertical="center" wrapText="1"/>
    </xf>
    <xf numFmtId="0" fontId="39" fillId="12" borderId="52" xfId="0" applyFont="1" applyFill="1" applyBorder="1" applyAlignment="1">
      <alignment horizontal="center" vertical="center" wrapText="1"/>
    </xf>
    <xf numFmtId="0" fontId="39" fillId="12" borderId="53" xfId="0" applyFont="1" applyFill="1" applyBorder="1" applyAlignment="1">
      <alignment vertical="center" wrapText="1"/>
    </xf>
    <xf numFmtId="0" fontId="39" fillId="12" borderId="0" xfId="0" applyFont="1" applyFill="1" applyBorder="1" applyAlignment="1">
      <alignment horizontal="center" vertical="center" wrapText="1"/>
    </xf>
    <xf numFmtId="0" fontId="39" fillId="12" borderId="54" xfId="0" applyFont="1" applyFill="1" applyBorder="1" applyAlignment="1">
      <alignment horizontal="center" vertical="center" wrapText="1"/>
    </xf>
    <xf numFmtId="0" fontId="39" fillId="12" borderId="27" xfId="0" applyFont="1" applyFill="1" applyBorder="1" applyAlignment="1">
      <alignment horizontal="center" vertical="center" wrapText="1"/>
    </xf>
    <xf numFmtId="0" fontId="47" fillId="14" borderId="32" xfId="0" applyFont="1" applyFill="1" applyBorder="1" applyAlignment="1">
      <alignment horizontal="center"/>
    </xf>
    <xf numFmtId="0" fontId="40" fillId="14" borderId="32" xfId="0" applyFont="1" applyFill="1" applyBorder="1" applyAlignment="1"/>
    <xf numFmtId="0" fontId="48" fillId="14" borderId="32" xfId="0" applyFont="1" applyFill="1" applyBorder="1" applyAlignment="1">
      <alignment horizontal="center"/>
    </xf>
    <xf numFmtId="0" fontId="40" fillId="14" borderId="32" xfId="0" applyFont="1" applyFill="1" applyBorder="1" applyAlignment="1">
      <alignment horizontal="center"/>
    </xf>
    <xf numFmtId="43" fontId="0" fillId="0" borderId="0" xfId="0" applyNumberFormat="1"/>
  </cellXfs>
  <cellStyles count="5">
    <cellStyle name="Millares" xfId="1" builtinId="3"/>
    <cellStyle name="Millares [0]" xfId="2" builtinId="6"/>
    <cellStyle name="Normal" xfId="0" builtinId="0"/>
    <cellStyle name="Normal 2" xfId="4"/>
    <cellStyle name="Porcentaje" xfId="3" builtinId="5"/>
  </cellStyles>
  <dxfs count="0"/>
  <tableStyles count="0" defaultTableStyle="TableStyleMedium2" defaultPivotStyle="PivotStyleLight16"/>
  <colors>
    <mruColors>
      <color rgb="FFFDA1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perspective val="30"/>
    </c:view3D>
    <c:floor>
      <c:thickness val="0"/>
    </c:floor>
    <c:sideWall>
      <c:thickness val="0"/>
    </c:sideWall>
    <c:backWall>
      <c:thickness val="0"/>
    </c:backWall>
    <c:plotArea>
      <c:layout/>
      <c:pie3DChart>
        <c:varyColors val="1"/>
        <c:ser>
          <c:idx val="0"/>
          <c:order val="0"/>
          <c:dPt>
            <c:idx val="0"/>
            <c:bubble3D val="0"/>
            <c:spPr>
              <a:solidFill>
                <a:srgbClr val="92D050"/>
              </a:solidFill>
            </c:spPr>
          </c:dPt>
          <c:dPt>
            <c:idx val="1"/>
            <c:bubble3D val="0"/>
            <c:spPr>
              <a:solidFill>
                <a:srgbClr val="7030A0"/>
              </a:solidFill>
            </c:spPr>
          </c:dPt>
          <c:dPt>
            <c:idx val="3"/>
            <c:bubble3D val="0"/>
            <c:spPr>
              <a:solidFill>
                <a:srgbClr val="FF0000"/>
              </a:solidFill>
            </c:spPr>
          </c:dPt>
          <c:dLbls>
            <c:showLegendKey val="0"/>
            <c:showVal val="1"/>
            <c:showCatName val="0"/>
            <c:showSerName val="0"/>
            <c:showPercent val="0"/>
            <c:showBubbleSize val="0"/>
            <c:showLeaderLines val="1"/>
          </c:dLbls>
          <c:cat>
            <c:strRef>
              <c:f>leyIngresosYPresupEgrs!$A$22:$A$27</c:f>
              <c:strCache>
                <c:ptCount val="6"/>
                <c:pt idx="0">
                  <c:v>Impuestos</c:v>
                </c:pt>
                <c:pt idx="1">
                  <c:v>Derechos</c:v>
                </c:pt>
                <c:pt idx="2">
                  <c:v>Productos</c:v>
                </c:pt>
                <c:pt idx="3">
                  <c:v>Aprovechamientos</c:v>
                </c:pt>
                <c:pt idx="4">
                  <c:v>Participaciones</c:v>
                </c:pt>
                <c:pt idx="5">
                  <c:v>Aportaciones Federales</c:v>
                </c:pt>
              </c:strCache>
            </c:strRef>
          </c:cat>
          <c:val>
            <c:numRef>
              <c:f>leyIngresosYPresupEgrs!$B$22:$B$27</c:f>
              <c:numCache>
                <c:formatCode>0.00%</c:formatCode>
                <c:ptCount val="6"/>
                <c:pt idx="0">
                  <c:v>2.4356837925988403E-2</c:v>
                </c:pt>
                <c:pt idx="1">
                  <c:v>2.3463591164373999E-2</c:v>
                </c:pt>
                <c:pt idx="2">
                  <c:v>7.5657512595755569E-4</c:v>
                </c:pt>
                <c:pt idx="3">
                  <c:v>7.3949117150044954E-3</c:v>
                </c:pt>
                <c:pt idx="4">
                  <c:v>0.72647061120531686</c:v>
                </c:pt>
                <c:pt idx="5">
                  <c:v>0.21755747286335864</c:v>
                </c:pt>
              </c:numCache>
            </c:numRef>
          </c:val>
        </c:ser>
        <c:ser>
          <c:idx val="1"/>
          <c:order val="1"/>
          <c:cat>
            <c:strRef>
              <c:f>leyIngresosYPresupEgrs!$A$22:$A$27</c:f>
              <c:strCache>
                <c:ptCount val="6"/>
                <c:pt idx="0">
                  <c:v>Impuestos</c:v>
                </c:pt>
                <c:pt idx="1">
                  <c:v>Derechos</c:v>
                </c:pt>
                <c:pt idx="2">
                  <c:v>Productos</c:v>
                </c:pt>
                <c:pt idx="3">
                  <c:v>Aprovechamientos</c:v>
                </c:pt>
                <c:pt idx="4">
                  <c:v>Participaciones</c:v>
                </c:pt>
                <c:pt idx="5">
                  <c:v>Aportaciones Federales</c:v>
                </c:pt>
              </c:strCache>
            </c:strRef>
          </c:cat>
          <c:val>
            <c:numRef>
              <c:f>leyIngresosYPresupEgrs!$C$22:$C$27</c:f>
              <c:numCache>
                <c:formatCode>_(* #,##0.00_);_(* \(#,##0.00\);_(* "-"??_);_(@_)</c:formatCode>
                <c:ptCount val="6"/>
                <c:pt idx="0">
                  <c:v>998000</c:v>
                </c:pt>
                <c:pt idx="1">
                  <c:v>961400</c:v>
                </c:pt>
                <c:pt idx="2">
                  <c:v>31000</c:v>
                </c:pt>
                <c:pt idx="3">
                  <c:v>303000</c:v>
                </c:pt>
                <c:pt idx="4">
                  <c:v>29766494</c:v>
                </c:pt>
                <c:pt idx="5">
                  <c:v>8914226</c:v>
                </c:pt>
              </c:numCache>
            </c:numRef>
          </c:val>
        </c:ser>
        <c:dLbls>
          <c:showLegendKey val="0"/>
          <c:showVal val="0"/>
          <c:showCatName val="0"/>
          <c:showSerName val="0"/>
          <c:showPercent val="0"/>
          <c:showBubbleSize val="0"/>
          <c:showLeaderLines val="1"/>
        </c:dLbls>
      </c:pie3DChart>
    </c:plotArea>
    <c:legend>
      <c:legendPos val="r"/>
      <c:layout/>
      <c:overlay val="0"/>
    </c:legend>
    <c:plotVisOnly val="1"/>
    <c:dispBlanksAs val="gap"/>
    <c:showDLblsOverMax val="0"/>
  </c:chart>
  <c:spPr>
    <a:noFill/>
    <a:ln w="0">
      <a:solidFill>
        <a:schemeClr val="bg1"/>
      </a:solid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1009285</xdr:colOff>
      <xdr:row>3</xdr:row>
      <xdr:rowOff>104775</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009284"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0</xdr:col>
      <xdr:colOff>1066506</xdr:colOff>
      <xdr:row>4</xdr:row>
      <xdr:rowOff>54935</xdr:rowOff>
    </xdr:to>
    <xdr:pic>
      <xdr:nvPicPr>
        <xdr:cNvPr id="3" name="2 Imagen"/>
        <xdr:cNvPicPr>
          <a:picLocks noChangeAspect="1"/>
        </xdr:cNvPicPr>
      </xdr:nvPicPr>
      <xdr:blipFill>
        <a:blip xmlns:r="http://schemas.openxmlformats.org/officeDocument/2006/relationships" r:embed="rId1"/>
        <a:stretch>
          <a:fillRect/>
        </a:stretch>
      </xdr:blipFill>
      <xdr:spPr>
        <a:xfrm>
          <a:off x="66675" y="0"/>
          <a:ext cx="999831" cy="816935"/>
        </a:xfrm>
        <a:prstGeom prst="rect">
          <a:avLst/>
        </a:prstGeom>
      </xdr:spPr>
    </xdr:pic>
    <xdr:clientData/>
  </xdr:twoCellAnchor>
  <xdr:twoCellAnchor editAs="oneCell">
    <xdr:from>
      <xdr:col>0</xdr:col>
      <xdr:colOff>66675</xdr:colOff>
      <xdr:row>0</xdr:row>
      <xdr:rowOff>0</xdr:rowOff>
    </xdr:from>
    <xdr:to>
      <xdr:col>0</xdr:col>
      <xdr:colOff>1066506</xdr:colOff>
      <xdr:row>4</xdr:row>
      <xdr:rowOff>54935</xdr:rowOff>
    </xdr:to>
    <xdr:pic>
      <xdr:nvPicPr>
        <xdr:cNvPr id="4" name="3 Imagen"/>
        <xdr:cNvPicPr>
          <a:picLocks noChangeAspect="1"/>
        </xdr:cNvPicPr>
      </xdr:nvPicPr>
      <xdr:blipFill>
        <a:blip xmlns:r="http://schemas.openxmlformats.org/officeDocument/2006/relationships" r:embed="rId1"/>
        <a:stretch>
          <a:fillRect/>
        </a:stretch>
      </xdr:blipFill>
      <xdr:spPr>
        <a:xfrm>
          <a:off x="66675" y="0"/>
          <a:ext cx="999831" cy="81693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1304925</xdr:colOff>
      <xdr:row>5</xdr:row>
      <xdr:rowOff>113719</xdr:rowOff>
    </xdr:to>
    <xdr:pic>
      <xdr:nvPicPr>
        <xdr:cNvPr id="2" name="1 Imagen"/>
        <xdr:cNvPicPr>
          <a:picLocks noChangeAspect="1"/>
        </xdr:cNvPicPr>
      </xdr:nvPicPr>
      <xdr:blipFill>
        <a:blip xmlns:r="http://schemas.openxmlformats.org/officeDocument/2006/relationships" r:embed="rId1"/>
        <a:stretch>
          <a:fillRect/>
        </a:stretch>
      </xdr:blipFill>
      <xdr:spPr>
        <a:xfrm>
          <a:off x="0" y="0"/>
          <a:ext cx="1304925" cy="1066219"/>
        </a:xfrm>
        <a:prstGeom prst="rect">
          <a:avLst/>
        </a:prstGeom>
      </xdr:spPr>
    </xdr:pic>
    <xdr:clientData/>
  </xdr:twoCellAnchor>
  <xdr:oneCellAnchor>
    <xdr:from>
      <xdr:col>3</xdr:col>
      <xdr:colOff>322754</xdr:colOff>
      <xdr:row>20</xdr:row>
      <xdr:rowOff>231273</xdr:rowOff>
    </xdr:from>
    <xdr:ext cx="3240695" cy="937629"/>
    <xdr:sp macro="" textlink="">
      <xdr:nvSpPr>
        <xdr:cNvPr id="3" name="2 Rectángulo"/>
        <xdr:cNvSpPr/>
      </xdr:nvSpPr>
      <xdr:spPr>
        <a:xfrm>
          <a:off x="6628304" y="5584323"/>
          <a:ext cx="3240695" cy="937629"/>
        </a:xfrm>
        <a:prstGeom prst="rect">
          <a:avLst/>
        </a:prstGeom>
        <a:noFill/>
      </xdr:spPr>
      <xdr:txBody>
        <a:bodyPr wrap="none" lIns="91440" tIns="45720" rIns="91440" bIns="45720">
          <a:spAutoFit/>
        </a:bodyPr>
        <a:lstStyle/>
        <a:p>
          <a:pPr algn="ctr"/>
          <a:r>
            <a:rPr lang="es-ES" sz="5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NO APLICA</a:t>
          </a:r>
        </a:p>
      </xdr:txBody>
    </xdr:sp>
    <xdr:clientData/>
  </xdr:oneCellAnchor>
  <xdr:oneCellAnchor>
    <xdr:from>
      <xdr:col>3</xdr:col>
      <xdr:colOff>238125</xdr:colOff>
      <xdr:row>27</xdr:row>
      <xdr:rowOff>123825</xdr:rowOff>
    </xdr:from>
    <xdr:ext cx="3240695" cy="937629"/>
    <xdr:sp macro="" textlink="">
      <xdr:nvSpPr>
        <xdr:cNvPr id="4" name="3 Rectángulo"/>
        <xdr:cNvSpPr/>
      </xdr:nvSpPr>
      <xdr:spPr>
        <a:xfrm>
          <a:off x="6543675" y="7629525"/>
          <a:ext cx="3240695" cy="937629"/>
        </a:xfrm>
        <a:prstGeom prst="rect">
          <a:avLst/>
        </a:prstGeom>
        <a:noFill/>
      </xdr:spPr>
      <xdr:txBody>
        <a:bodyPr wrap="none" lIns="91440" tIns="45720" rIns="91440" bIns="45720">
          <a:spAutoFit/>
        </a:bodyPr>
        <a:lstStyle/>
        <a:p>
          <a:pPr algn="ctr"/>
          <a:r>
            <a:rPr lang="es-ES" sz="5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NO APLICA</a:t>
          </a:r>
        </a:p>
      </xdr:txBody>
    </xdr:sp>
    <xdr:clientData/>
  </xdr:oneCellAnchor>
  <xdr:oneCellAnchor>
    <xdr:from>
      <xdr:col>3</xdr:col>
      <xdr:colOff>352425</xdr:colOff>
      <xdr:row>35</xdr:row>
      <xdr:rowOff>19050</xdr:rowOff>
    </xdr:from>
    <xdr:ext cx="3240695" cy="937629"/>
    <xdr:sp macro="" textlink="">
      <xdr:nvSpPr>
        <xdr:cNvPr id="5" name="4 Rectángulo"/>
        <xdr:cNvSpPr/>
      </xdr:nvSpPr>
      <xdr:spPr>
        <a:xfrm>
          <a:off x="6657975" y="9563100"/>
          <a:ext cx="3240695" cy="937629"/>
        </a:xfrm>
        <a:prstGeom prst="rect">
          <a:avLst/>
        </a:prstGeom>
        <a:noFill/>
      </xdr:spPr>
      <xdr:txBody>
        <a:bodyPr wrap="none" lIns="91440" tIns="45720" rIns="91440" bIns="45720">
          <a:spAutoFit/>
        </a:bodyPr>
        <a:lstStyle/>
        <a:p>
          <a:pPr algn="ctr"/>
          <a:r>
            <a:rPr lang="es-ES" sz="5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NO APLICA</a:t>
          </a:r>
        </a:p>
      </xdr:txBody>
    </xdr:sp>
    <xdr:clientData/>
  </xdr:oneCellAnchor>
  <xdr:twoCellAnchor editAs="oneCell">
    <xdr:from>
      <xdr:col>1</xdr:col>
      <xdr:colOff>762000</xdr:colOff>
      <xdr:row>13</xdr:row>
      <xdr:rowOff>133350</xdr:rowOff>
    </xdr:from>
    <xdr:to>
      <xdr:col>5</xdr:col>
      <xdr:colOff>75783</xdr:colOff>
      <xdr:row>18</xdr:row>
      <xdr:rowOff>363229</xdr:rowOff>
    </xdr:to>
    <xdr:pic>
      <xdr:nvPicPr>
        <xdr:cNvPr id="6" name="5 Imagen"/>
        <xdr:cNvPicPr>
          <a:picLocks noChangeAspect="1"/>
        </xdr:cNvPicPr>
      </xdr:nvPicPr>
      <xdr:blipFill>
        <a:blip xmlns:r="http://schemas.openxmlformats.org/officeDocument/2006/relationships" r:embed="rId2"/>
        <a:stretch>
          <a:fillRect/>
        </a:stretch>
      </xdr:blipFill>
      <xdr:spPr>
        <a:xfrm>
          <a:off x="3924300" y="3409950"/>
          <a:ext cx="3981033" cy="157290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999831</xdr:colOff>
      <xdr:row>4</xdr:row>
      <xdr:rowOff>54935</xdr:rowOff>
    </xdr:to>
    <xdr:pic>
      <xdr:nvPicPr>
        <xdr:cNvPr id="2" name="1 Imagen"/>
        <xdr:cNvPicPr>
          <a:picLocks noChangeAspect="1"/>
        </xdr:cNvPicPr>
      </xdr:nvPicPr>
      <xdr:blipFill>
        <a:blip xmlns:r="http://schemas.openxmlformats.org/officeDocument/2006/relationships" r:embed="rId1"/>
        <a:stretch>
          <a:fillRect/>
        </a:stretch>
      </xdr:blipFill>
      <xdr:spPr>
        <a:xfrm>
          <a:off x="0" y="0"/>
          <a:ext cx="999831" cy="81693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0</xdr:colOff>
      <xdr:row>20</xdr:row>
      <xdr:rowOff>40772</xdr:rowOff>
    </xdr:from>
    <xdr:ext cx="10134600" cy="3302503"/>
    <xdr:sp macro="" textlink="">
      <xdr:nvSpPr>
        <xdr:cNvPr id="2" name="1 Rectángulo"/>
        <xdr:cNvSpPr/>
      </xdr:nvSpPr>
      <xdr:spPr>
        <a:xfrm>
          <a:off x="0" y="4222247"/>
          <a:ext cx="10134600" cy="3302503"/>
        </a:xfrm>
        <a:prstGeom prst="rect">
          <a:avLst/>
        </a:prstGeom>
        <a:noFill/>
      </xdr:spPr>
      <xdr:txBody>
        <a:bodyPr wrap="square" lIns="91440" tIns="45720" rIns="91440" bIns="45720">
          <a:noAutofit/>
        </a:bodyPr>
        <a:lstStyle/>
        <a:p>
          <a:pPr algn="ctr"/>
          <a:r>
            <a:rPr lang="es-ES" sz="5400" b="1" cap="none" spc="0">
              <a:ln w="17780" cmpd="sng">
                <a:solidFill>
                  <a:srgbClr val="FFFFFF"/>
                </a:solidFill>
                <a:prstDash val="solid"/>
                <a:miter lim="800000"/>
              </a:ln>
              <a:gradFill rotWithShape="1">
                <a:gsLst>
                  <a:gs pos="0">
                    <a:srgbClr val="000000">
                      <a:tint val="92000"/>
                      <a:shade val="100000"/>
                      <a:satMod val="150000"/>
                    </a:srgbClr>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a:gradFill>
              <a:effectLst>
                <a:outerShdw blurRad="50800" algn="tl" rotWithShape="0">
                  <a:srgbClr val="000000"/>
                </a:outerShdw>
              </a:effectLst>
            </a:rPr>
            <a:t>NO</a:t>
          </a:r>
          <a:r>
            <a:rPr lang="es-ES" sz="5400" b="1" cap="none" spc="0" baseline="0">
              <a:ln w="17780" cmpd="sng">
                <a:solidFill>
                  <a:srgbClr val="FFFFFF"/>
                </a:solidFill>
                <a:prstDash val="solid"/>
                <a:miter lim="800000"/>
              </a:ln>
              <a:gradFill rotWithShape="1">
                <a:gsLst>
                  <a:gs pos="0">
                    <a:srgbClr val="000000">
                      <a:tint val="92000"/>
                      <a:shade val="100000"/>
                      <a:satMod val="150000"/>
                    </a:srgbClr>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a:gradFill>
              <a:effectLst>
                <a:outerShdw blurRad="50800" algn="tl" rotWithShape="0">
                  <a:srgbClr val="000000"/>
                </a:outerShdw>
              </a:effectLst>
            </a:rPr>
            <a:t> APLICA, NO SE HAN REALIZADO EVALUACIONES</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638174</xdr:colOff>
      <xdr:row>5</xdr:row>
      <xdr:rowOff>19050</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400174"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133351</xdr:colOff>
      <xdr:row>1</xdr:row>
      <xdr:rowOff>9525</xdr:rowOff>
    </xdr:from>
    <xdr:to>
      <xdr:col>0</xdr:col>
      <xdr:colOff>1131035</xdr:colOff>
      <xdr:row>4</xdr:row>
      <xdr:rowOff>123825</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1" y="200025"/>
          <a:ext cx="997684"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1238250</xdr:colOff>
      <xdr:row>30</xdr:row>
      <xdr:rowOff>80962</xdr:rowOff>
    </xdr:from>
    <xdr:to>
      <xdr:col>3</xdr:col>
      <xdr:colOff>85725</xdr:colOff>
      <xdr:row>44</xdr:row>
      <xdr:rowOff>157162</xdr:rowOff>
    </xdr:to>
    <xdr:graphicFrame macro="">
      <xdr:nvGraphicFramePr>
        <xdr:cNvPr id="14" name="1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133351</xdr:colOff>
      <xdr:row>51</xdr:row>
      <xdr:rowOff>9525</xdr:rowOff>
    </xdr:from>
    <xdr:to>
      <xdr:col>0</xdr:col>
      <xdr:colOff>1131035</xdr:colOff>
      <xdr:row>54</xdr:row>
      <xdr:rowOff>123825</xdr:rowOff>
    </xdr:to>
    <xdr:pic>
      <xdr:nvPicPr>
        <xdr:cNvPr id="15" name="14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1" y="200025"/>
          <a:ext cx="997684"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466725</xdr:colOff>
      <xdr:row>0</xdr:row>
      <xdr:rowOff>0</xdr:rowOff>
    </xdr:from>
    <xdr:to>
      <xdr:col>0</xdr:col>
      <xdr:colOff>1466556</xdr:colOff>
      <xdr:row>4</xdr:row>
      <xdr:rowOff>169235</xdr:rowOff>
    </xdr:to>
    <xdr:pic>
      <xdr:nvPicPr>
        <xdr:cNvPr id="2" name="1 Imagen"/>
        <xdr:cNvPicPr>
          <a:picLocks noChangeAspect="1"/>
        </xdr:cNvPicPr>
      </xdr:nvPicPr>
      <xdr:blipFill>
        <a:blip xmlns:r="http://schemas.openxmlformats.org/officeDocument/2006/relationships" r:embed="rId1"/>
        <a:stretch>
          <a:fillRect/>
        </a:stretch>
      </xdr:blipFill>
      <xdr:spPr>
        <a:xfrm>
          <a:off x="466725" y="0"/>
          <a:ext cx="999831" cy="8169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314325</xdr:colOff>
      <xdr:row>0</xdr:row>
      <xdr:rowOff>0</xdr:rowOff>
    </xdr:from>
    <xdr:to>
      <xdr:col>0</xdr:col>
      <xdr:colOff>1314156</xdr:colOff>
      <xdr:row>5</xdr:row>
      <xdr:rowOff>7310</xdr:rowOff>
    </xdr:to>
    <xdr:pic>
      <xdr:nvPicPr>
        <xdr:cNvPr id="3" name="2 Imagen"/>
        <xdr:cNvPicPr>
          <a:picLocks noChangeAspect="1"/>
        </xdr:cNvPicPr>
      </xdr:nvPicPr>
      <xdr:blipFill>
        <a:blip xmlns:r="http://schemas.openxmlformats.org/officeDocument/2006/relationships" r:embed="rId1"/>
        <a:stretch>
          <a:fillRect/>
        </a:stretch>
      </xdr:blipFill>
      <xdr:spPr>
        <a:xfrm>
          <a:off x="1714500" y="0"/>
          <a:ext cx="999831" cy="81693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999831</xdr:colOff>
      <xdr:row>4</xdr:row>
      <xdr:rowOff>54935</xdr:rowOff>
    </xdr:to>
    <xdr:pic>
      <xdr:nvPicPr>
        <xdr:cNvPr id="2" name="1 Imagen"/>
        <xdr:cNvPicPr>
          <a:picLocks noChangeAspect="1"/>
        </xdr:cNvPicPr>
      </xdr:nvPicPr>
      <xdr:blipFill>
        <a:blip xmlns:r="http://schemas.openxmlformats.org/officeDocument/2006/relationships" r:embed="rId1"/>
        <a:stretch>
          <a:fillRect/>
        </a:stretch>
      </xdr:blipFill>
      <xdr:spPr>
        <a:xfrm>
          <a:off x="0" y="0"/>
          <a:ext cx="999831" cy="81693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352425</xdr:colOff>
      <xdr:row>0</xdr:row>
      <xdr:rowOff>57150</xdr:rowOff>
    </xdr:from>
    <xdr:to>
      <xdr:col>0</xdr:col>
      <xdr:colOff>1352256</xdr:colOff>
      <xdr:row>5</xdr:row>
      <xdr:rowOff>64460</xdr:rowOff>
    </xdr:to>
    <xdr:pic>
      <xdr:nvPicPr>
        <xdr:cNvPr id="2" name="1 Imagen"/>
        <xdr:cNvPicPr>
          <a:picLocks noChangeAspect="1"/>
        </xdr:cNvPicPr>
      </xdr:nvPicPr>
      <xdr:blipFill>
        <a:blip xmlns:r="http://schemas.openxmlformats.org/officeDocument/2006/relationships" r:embed="rId1"/>
        <a:stretch>
          <a:fillRect/>
        </a:stretch>
      </xdr:blipFill>
      <xdr:spPr>
        <a:xfrm>
          <a:off x="352425" y="57150"/>
          <a:ext cx="999831" cy="81693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57150</xdr:rowOff>
    </xdr:from>
    <xdr:to>
      <xdr:col>0</xdr:col>
      <xdr:colOff>999831</xdr:colOff>
      <xdr:row>4</xdr:row>
      <xdr:rowOff>112085</xdr:rowOff>
    </xdr:to>
    <xdr:pic>
      <xdr:nvPicPr>
        <xdr:cNvPr id="3" name="2 Imagen"/>
        <xdr:cNvPicPr>
          <a:picLocks noChangeAspect="1"/>
        </xdr:cNvPicPr>
      </xdr:nvPicPr>
      <xdr:blipFill>
        <a:blip xmlns:r="http://schemas.openxmlformats.org/officeDocument/2006/relationships" r:embed="rId1"/>
        <a:stretch>
          <a:fillRect/>
        </a:stretch>
      </xdr:blipFill>
      <xdr:spPr>
        <a:xfrm>
          <a:off x="0" y="57150"/>
          <a:ext cx="999831" cy="81693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76200</xdr:rowOff>
    </xdr:from>
    <xdr:to>
      <xdr:col>0</xdr:col>
      <xdr:colOff>1037931</xdr:colOff>
      <xdr:row>4</xdr:row>
      <xdr:rowOff>131135</xdr:rowOff>
    </xdr:to>
    <xdr:pic>
      <xdr:nvPicPr>
        <xdr:cNvPr id="2" name="1 Imagen"/>
        <xdr:cNvPicPr>
          <a:picLocks noChangeAspect="1"/>
        </xdr:cNvPicPr>
      </xdr:nvPicPr>
      <xdr:blipFill>
        <a:blip xmlns:r="http://schemas.openxmlformats.org/officeDocument/2006/relationships" r:embed="rId1"/>
        <a:stretch>
          <a:fillRect/>
        </a:stretch>
      </xdr:blipFill>
      <xdr:spPr>
        <a:xfrm>
          <a:off x="38100" y="76200"/>
          <a:ext cx="999831" cy="8169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Tesoreria/aRMONIZACION%20CONTABLE/CARPETAS%20ESCRITORIO/LINEAMIENTOS%20PRESUPUESTO%202014%20MRAL%20CHICO/3.%20Formatos%20Presupuesto%20Mineral%20del%20Chico%202014-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3"/>
      <sheetName val="NOMINA"/>
      <sheetName val="presupuesto ant"/>
      <sheetName val="PE-01"/>
      <sheetName val="PE-02"/>
      <sheetName val="PE-03 "/>
      <sheetName val="PE-04 "/>
      <sheetName val="PE-05"/>
      <sheetName val="PE-06"/>
      <sheetName val="PE-07"/>
      <sheetName val="PE-08"/>
      <sheetName val="PE-09"/>
      <sheetName val="Hoja1"/>
      <sheetName val="Hoja5"/>
      <sheetName val="para publicar"/>
      <sheetName val="CLAVE PRESUPUESTARIA"/>
    </sheetNames>
    <sheetDataSet>
      <sheetData sheetId="0"/>
      <sheetData sheetId="1"/>
      <sheetData sheetId="2">
        <row r="186">
          <cell r="G186">
            <v>44107</v>
          </cell>
          <cell r="H186" t="str">
            <v>APOYO A COMUNIDADES DEL DIF</v>
          </cell>
          <cell r="I186">
            <v>90000</v>
          </cell>
        </row>
        <row r="187">
          <cell r="G187">
            <v>44119</v>
          </cell>
          <cell r="H187" t="str">
            <v>AYUDAS PARA EL DEPORTE DEL DIF</v>
          </cell>
          <cell r="I187">
            <v>5000</v>
          </cell>
        </row>
        <row r="188">
          <cell r="G188">
            <v>44117</v>
          </cell>
          <cell r="H188" t="str">
            <v xml:space="preserve"> AYUDAS A LA TERCERA EDAD DEL DIF</v>
          </cell>
          <cell r="I188">
            <v>24000</v>
          </cell>
        </row>
        <row r="189">
          <cell r="G189">
            <v>44114</v>
          </cell>
          <cell r="H189" t="str">
            <v>APOYO A LOS SERVICIOS MEDICOS DEL DIF</v>
          </cell>
          <cell r="I189">
            <v>5000</v>
          </cell>
        </row>
        <row r="190">
          <cell r="G190">
            <v>44115</v>
          </cell>
          <cell r="H190" t="str">
            <v xml:space="preserve">APOYO A PROYECTOS PRODUCTIVOS </v>
          </cell>
          <cell r="I190">
            <v>29000</v>
          </cell>
        </row>
        <row r="191">
          <cell r="G191">
            <v>44115</v>
          </cell>
          <cell r="H191" t="str">
            <v>APOYO A PROYECTOS PRODUCTIVOS DEL DIF</v>
          </cell>
          <cell r="I191">
            <v>10000</v>
          </cell>
        </row>
        <row r="192">
          <cell r="G192">
            <v>44118</v>
          </cell>
          <cell r="H192" t="str">
            <v>AYUDAS PARA GASTOS MEDICOS Y MEDICAMENTOS DEL DIF</v>
          </cell>
          <cell r="I192">
            <v>90000</v>
          </cell>
        </row>
        <row r="193">
          <cell r="G193">
            <v>44104</v>
          </cell>
          <cell r="H193" t="str">
            <v>AYUDAS PARA FUNERALES DEL DIF</v>
          </cell>
          <cell r="I193">
            <v>40000</v>
          </cell>
        </row>
        <row r="195">
          <cell r="G195">
            <v>44107</v>
          </cell>
          <cell r="H195" t="str">
            <v>APOYOS A COMUNIDADES</v>
          </cell>
          <cell r="I195">
            <v>51200</v>
          </cell>
        </row>
        <row r="196">
          <cell r="G196">
            <v>44119</v>
          </cell>
          <cell r="H196" t="str">
            <v>APOYO AL DEPORTE</v>
          </cell>
          <cell r="I196">
            <v>30000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63"/>
  <sheetViews>
    <sheetView topLeftCell="A34" workbookViewId="0">
      <selection activeCell="A12" sqref="A12"/>
    </sheetView>
  </sheetViews>
  <sheetFormatPr baseColWidth="10" defaultRowHeight="15.75" x14ac:dyDescent="0.25"/>
  <cols>
    <col min="1" max="1" width="81.42578125" style="2" customWidth="1"/>
    <col min="2" max="2" width="23.7109375" style="2" customWidth="1"/>
    <col min="3" max="4" width="11.42578125" style="2"/>
    <col min="5" max="5" width="11.42578125" style="2" customWidth="1"/>
    <col min="6" max="6" width="42.85546875" style="2" customWidth="1"/>
    <col min="7" max="16384" width="11.42578125" style="2"/>
  </cols>
  <sheetData>
    <row r="3" spans="1:6" ht="25.5" x14ac:dyDescent="0.35">
      <c r="C3" s="135"/>
      <c r="D3" s="135"/>
    </row>
    <row r="4" spans="1:6" ht="25.5" x14ac:dyDescent="0.35">
      <c r="A4" s="245" t="s">
        <v>183</v>
      </c>
      <c r="B4" s="245"/>
    </row>
    <row r="6" spans="1:6" ht="100.5" customHeight="1" x14ac:dyDescent="0.3">
      <c r="A6" s="244" t="s">
        <v>478</v>
      </c>
      <c r="B6" s="244"/>
    </row>
    <row r="7" spans="1:6" ht="24.75" customHeight="1" thickBot="1" x14ac:dyDescent="0.3">
      <c r="A7" s="133"/>
      <c r="B7" s="134"/>
    </row>
    <row r="8" spans="1:6" ht="34.5" customHeight="1" thickBot="1" x14ac:dyDescent="0.3">
      <c r="A8" s="137" t="s">
        <v>477</v>
      </c>
      <c r="B8" s="242" t="s">
        <v>1</v>
      </c>
      <c r="F8" s="184"/>
    </row>
    <row r="9" spans="1:6" ht="22.5" customHeight="1" thickBot="1" x14ac:dyDescent="0.3">
      <c r="A9" s="138" t="s">
        <v>1999</v>
      </c>
      <c r="B9" s="243"/>
      <c r="F9" s="184"/>
    </row>
    <row r="10" spans="1:6" ht="25.5" customHeight="1" thickBot="1" x14ac:dyDescent="0.3">
      <c r="A10" s="139" t="s">
        <v>2</v>
      </c>
      <c r="B10" s="140">
        <f>SUM(B11:B63)-B11-B31-B38-B42-B50</f>
        <v>40974120</v>
      </c>
      <c r="F10" s="184"/>
    </row>
    <row r="11" spans="1:6" ht="16.5" thickBot="1" x14ac:dyDescent="0.3">
      <c r="A11" s="141" t="s">
        <v>3</v>
      </c>
      <c r="B11" s="142">
        <f>SUM(B12:B20)</f>
        <v>998000</v>
      </c>
      <c r="F11" s="184"/>
    </row>
    <row r="12" spans="1:6" ht="16.5" thickBot="1" x14ac:dyDescent="0.3">
      <c r="A12" s="4" t="s">
        <v>4</v>
      </c>
      <c r="B12" s="142">
        <v>13000</v>
      </c>
      <c r="F12" s="184"/>
    </row>
    <row r="13" spans="1:6" ht="25.5" customHeight="1" thickBot="1" x14ac:dyDescent="0.3">
      <c r="A13" s="4" t="s">
        <v>5</v>
      </c>
      <c r="B13" s="142">
        <v>880000</v>
      </c>
      <c r="F13" s="184"/>
    </row>
    <row r="14" spans="1:6" ht="16.5" thickBot="1" x14ac:dyDescent="0.3">
      <c r="A14" s="4" t="s">
        <v>6</v>
      </c>
      <c r="B14" s="142">
        <v>0</v>
      </c>
      <c r="F14" s="184"/>
    </row>
    <row r="15" spans="1:6" ht="16.5" thickBot="1" x14ac:dyDescent="0.3">
      <c r="A15" s="4" t="s">
        <v>7</v>
      </c>
      <c r="B15" s="142">
        <v>0</v>
      </c>
      <c r="F15" s="184"/>
    </row>
    <row r="16" spans="1:6" ht="25.5" customHeight="1" thickBot="1" x14ac:dyDescent="0.3">
      <c r="A16" s="4" t="s">
        <v>8</v>
      </c>
      <c r="B16" s="142">
        <v>0</v>
      </c>
      <c r="F16" s="184"/>
    </row>
    <row r="17" spans="1:6" ht="16.5" thickBot="1" x14ac:dyDescent="0.3">
      <c r="A17" s="4" t="s">
        <v>9</v>
      </c>
      <c r="B17" s="142">
        <v>0</v>
      </c>
      <c r="F17" s="184"/>
    </row>
    <row r="18" spans="1:6" ht="25.5" customHeight="1" thickBot="1" x14ac:dyDescent="0.3">
      <c r="A18" s="4" t="s">
        <v>10</v>
      </c>
      <c r="B18" s="142">
        <v>105000</v>
      </c>
      <c r="F18" s="184"/>
    </row>
    <row r="19" spans="1:6" ht="16.5" thickBot="1" x14ac:dyDescent="0.3">
      <c r="A19" s="4" t="s">
        <v>11</v>
      </c>
      <c r="B19" s="142">
        <v>0</v>
      </c>
      <c r="F19" s="184"/>
    </row>
    <row r="20" spans="1:6" ht="45.75" customHeight="1" thickBot="1" x14ac:dyDescent="0.3">
      <c r="A20" s="4" t="s">
        <v>12</v>
      </c>
      <c r="B20" s="142"/>
      <c r="F20" s="184"/>
    </row>
    <row r="21" spans="1:6" ht="16.5" thickBot="1" x14ac:dyDescent="0.3">
      <c r="A21" s="4" t="s">
        <v>13</v>
      </c>
      <c r="B21" s="142"/>
      <c r="F21" s="184"/>
    </row>
    <row r="22" spans="1:6" ht="16.5" thickBot="1" x14ac:dyDescent="0.3">
      <c r="A22" s="4" t="s">
        <v>14</v>
      </c>
      <c r="B22" s="142"/>
      <c r="F22" s="184"/>
    </row>
    <row r="23" spans="1:6" ht="29.25" customHeight="1" thickBot="1" x14ac:dyDescent="0.3">
      <c r="A23" s="4" t="s">
        <v>15</v>
      </c>
      <c r="B23" s="142"/>
      <c r="F23" s="184"/>
    </row>
    <row r="24" spans="1:6" ht="16.5" thickBot="1" x14ac:dyDescent="0.3">
      <c r="A24" s="4" t="s">
        <v>16</v>
      </c>
      <c r="B24" s="142"/>
      <c r="F24" s="184"/>
    </row>
    <row r="25" spans="1:6" ht="29.25" customHeight="1" thickBot="1" x14ac:dyDescent="0.3">
      <c r="A25" s="4" t="s">
        <v>17</v>
      </c>
      <c r="B25" s="142"/>
      <c r="F25" s="184"/>
    </row>
    <row r="26" spans="1:6" ht="16.5" thickBot="1" x14ac:dyDescent="0.3">
      <c r="A26" s="4" t="s">
        <v>10</v>
      </c>
      <c r="B26" s="142"/>
      <c r="F26" s="184"/>
    </row>
    <row r="27" spans="1:6" ht="29.25" customHeight="1" thickBot="1" x14ac:dyDescent="0.3">
      <c r="A27" s="143"/>
      <c r="B27" s="36"/>
      <c r="F27" s="184"/>
    </row>
    <row r="28" spans="1:6" ht="16.5" thickBot="1" x14ac:dyDescent="0.3">
      <c r="A28" s="144" t="s">
        <v>18</v>
      </c>
      <c r="B28" s="145"/>
      <c r="F28" s="184"/>
    </row>
    <row r="29" spans="1:6" ht="29.25" customHeight="1" thickBot="1" x14ac:dyDescent="0.3">
      <c r="A29" s="4" t="s">
        <v>19</v>
      </c>
      <c r="B29" s="142"/>
      <c r="F29" s="184"/>
    </row>
    <row r="30" spans="1:6" ht="29.25" thickBot="1" x14ac:dyDescent="0.3">
      <c r="A30" s="4" t="s">
        <v>20</v>
      </c>
      <c r="B30" s="142"/>
      <c r="F30" s="184"/>
    </row>
    <row r="31" spans="1:6" ht="16.5" thickBot="1" x14ac:dyDescent="0.3">
      <c r="A31" s="141" t="s">
        <v>21</v>
      </c>
      <c r="B31" s="142">
        <f>SUM(B32:B37)</f>
        <v>961400</v>
      </c>
      <c r="F31" s="184"/>
    </row>
    <row r="32" spans="1:6" ht="29.25" thickBot="1" x14ac:dyDescent="0.3">
      <c r="A32" s="4" t="s">
        <v>22</v>
      </c>
      <c r="B32" s="142"/>
      <c r="F32" s="184"/>
    </row>
    <row r="33" spans="1:6" ht="16.5" thickBot="1" x14ac:dyDescent="0.3">
      <c r="A33" s="4" t="s">
        <v>23</v>
      </c>
      <c r="B33" s="142"/>
      <c r="F33" s="184"/>
    </row>
    <row r="34" spans="1:6" ht="16.5" thickBot="1" x14ac:dyDescent="0.3">
      <c r="A34" s="4" t="s">
        <v>24</v>
      </c>
      <c r="B34" s="142">
        <v>961400</v>
      </c>
      <c r="F34" s="184"/>
    </row>
    <row r="35" spans="1:6" ht="16.5" thickBot="1" x14ac:dyDescent="0.3">
      <c r="A35" s="4" t="s">
        <v>25</v>
      </c>
      <c r="B35" s="142"/>
      <c r="F35" s="184"/>
    </row>
    <row r="36" spans="1:6" ht="16.5" thickBot="1" x14ac:dyDescent="0.3">
      <c r="A36" s="4" t="s">
        <v>10</v>
      </c>
      <c r="B36" s="142"/>
      <c r="F36" s="184"/>
    </row>
    <row r="37" spans="1:6" ht="29.25" thickBot="1" x14ac:dyDescent="0.3">
      <c r="A37" s="4" t="s">
        <v>26</v>
      </c>
      <c r="B37" s="142"/>
      <c r="F37" s="184"/>
    </row>
    <row r="38" spans="1:6" ht="16.5" thickBot="1" x14ac:dyDescent="0.3">
      <c r="A38" s="141" t="s">
        <v>27</v>
      </c>
      <c r="B38" s="142">
        <f>B39</f>
        <v>31000</v>
      </c>
      <c r="F38" s="184"/>
    </row>
    <row r="39" spans="1:6" ht="16.5" thickBot="1" x14ac:dyDescent="0.3">
      <c r="A39" s="4" t="s">
        <v>28</v>
      </c>
      <c r="B39" s="142">
        <v>31000</v>
      </c>
      <c r="F39" s="184"/>
    </row>
    <row r="40" spans="1:6" ht="16.5" thickBot="1" x14ac:dyDescent="0.3">
      <c r="A40" s="4" t="s">
        <v>29</v>
      </c>
      <c r="B40" s="142"/>
      <c r="F40" s="184"/>
    </row>
    <row r="41" spans="1:6" ht="29.25" thickBot="1" x14ac:dyDescent="0.3">
      <c r="A41" s="4" t="s">
        <v>30</v>
      </c>
      <c r="B41" s="142"/>
      <c r="F41" s="184"/>
    </row>
    <row r="42" spans="1:6" ht="16.5" thickBot="1" x14ac:dyDescent="0.3">
      <c r="A42" s="141" t="s">
        <v>31</v>
      </c>
      <c r="B42" s="142">
        <f>B43</f>
        <v>303000</v>
      </c>
      <c r="F42" s="184"/>
    </row>
    <row r="43" spans="1:6" ht="16.5" thickBot="1" x14ac:dyDescent="0.3">
      <c r="A43" s="4" t="s">
        <v>32</v>
      </c>
      <c r="B43" s="142">
        <v>303000</v>
      </c>
      <c r="F43" s="184"/>
    </row>
    <row r="44" spans="1:6" ht="16.5" thickBot="1" x14ac:dyDescent="0.3">
      <c r="A44" s="4" t="s">
        <v>33</v>
      </c>
      <c r="B44" s="142"/>
      <c r="F44" s="184"/>
    </row>
    <row r="45" spans="1:6" ht="29.25" thickBot="1" x14ac:dyDescent="0.3">
      <c r="A45" s="4" t="s">
        <v>34</v>
      </c>
      <c r="B45" s="142"/>
      <c r="F45" s="184"/>
    </row>
    <row r="46" spans="1:6" ht="16.5" thickBot="1" x14ac:dyDescent="0.3">
      <c r="A46" s="4" t="s">
        <v>35</v>
      </c>
      <c r="B46" s="142"/>
      <c r="F46" s="184"/>
    </row>
    <row r="47" spans="1:6" ht="16.5" thickBot="1" x14ac:dyDescent="0.3">
      <c r="A47" s="4" t="s">
        <v>36</v>
      </c>
      <c r="B47" s="142"/>
      <c r="F47" s="184"/>
    </row>
    <row r="48" spans="1:6" ht="16.5" thickBot="1" x14ac:dyDescent="0.3">
      <c r="A48" s="4" t="s">
        <v>37</v>
      </c>
      <c r="B48" s="142"/>
      <c r="F48" s="184"/>
    </row>
    <row r="49" spans="1:6" ht="29.25" thickBot="1" x14ac:dyDescent="0.3">
      <c r="A49" s="4" t="s">
        <v>38</v>
      </c>
      <c r="B49" s="142"/>
      <c r="F49" s="184"/>
    </row>
    <row r="50" spans="1:6" ht="16.5" thickBot="1" x14ac:dyDescent="0.3">
      <c r="A50" s="141" t="s">
        <v>39</v>
      </c>
      <c r="B50" s="142">
        <f>+B51+B52</f>
        <v>38680720</v>
      </c>
      <c r="F50" s="184"/>
    </row>
    <row r="51" spans="1:6" ht="16.5" thickBot="1" x14ac:dyDescent="0.3">
      <c r="A51" s="4" t="s">
        <v>40</v>
      </c>
      <c r="B51" s="142">
        <v>29766494</v>
      </c>
      <c r="F51" s="184"/>
    </row>
    <row r="52" spans="1:6" ht="16.5" thickBot="1" x14ac:dyDescent="0.3">
      <c r="A52" s="4" t="s">
        <v>41</v>
      </c>
      <c r="B52" s="142">
        <v>8914226</v>
      </c>
      <c r="F52" s="184"/>
    </row>
    <row r="53" spans="1:6" ht="16.5" thickBot="1" x14ac:dyDescent="0.3">
      <c r="A53" s="4" t="s">
        <v>42</v>
      </c>
      <c r="B53" s="142"/>
      <c r="F53" s="184"/>
    </row>
    <row r="54" spans="1:6" ht="16.5" thickBot="1" x14ac:dyDescent="0.3">
      <c r="A54" s="4" t="s">
        <v>43</v>
      </c>
      <c r="B54" s="142"/>
      <c r="F54" s="184"/>
    </row>
    <row r="55" spans="1:6" ht="16.5" thickBot="1" x14ac:dyDescent="0.3">
      <c r="A55" s="4" t="s">
        <v>44</v>
      </c>
      <c r="B55" s="142"/>
      <c r="F55" s="184"/>
    </row>
    <row r="56" spans="1:6" ht="16.5" thickBot="1" x14ac:dyDescent="0.3">
      <c r="A56" s="4" t="s">
        <v>45</v>
      </c>
      <c r="B56" s="142"/>
      <c r="F56" s="184"/>
    </row>
    <row r="57" spans="1:6" ht="16.5" thickBot="1" x14ac:dyDescent="0.3">
      <c r="A57" s="4" t="s">
        <v>46</v>
      </c>
      <c r="B57" s="142"/>
      <c r="F57" s="214"/>
    </row>
    <row r="58" spans="1:6" ht="16.5" thickBot="1" x14ac:dyDescent="0.3">
      <c r="A58" s="4" t="s">
        <v>47</v>
      </c>
      <c r="B58" s="142"/>
    </row>
    <row r="59" spans="1:6" ht="16.5" thickBot="1" x14ac:dyDescent="0.3">
      <c r="A59" s="4" t="s">
        <v>48</v>
      </c>
      <c r="B59" s="142"/>
    </row>
    <row r="60" spans="1:6" ht="16.5" thickBot="1" x14ac:dyDescent="0.3">
      <c r="A60" s="4" t="s">
        <v>49</v>
      </c>
      <c r="B60" s="142"/>
    </row>
    <row r="61" spans="1:6" ht="16.5" thickBot="1" x14ac:dyDescent="0.3">
      <c r="A61" s="4" t="s">
        <v>50</v>
      </c>
      <c r="B61" s="142"/>
    </row>
    <row r="62" spans="1:6" ht="16.5" thickBot="1" x14ac:dyDescent="0.3">
      <c r="A62" s="4" t="s">
        <v>51</v>
      </c>
      <c r="B62" s="142"/>
    </row>
    <row r="63" spans="1:6" ht="16.5" thickBot="1" x14ac:dyDescent="0.3">
      <c r="A63" s="4" t="s">
        <v>52</v>
      </c>
      <c r="B63" s="142"/>
    </row>
  </sheetData>
  <mergeCells count="3">
    <mergeCell ref="B8:B9"/>
    <mergeCell ref="A6:B6"/>
    <mergeCell ref="A4:B4"/>
  </mergeCells>
  <pageMargins left="0.70866141732283472" right="0.70866141732283472" top="0.74803149606299213" bottom="0.74803149606299213" header="0.31496062992125984" footer="0.31496062992125984"/>
  <pageSetup scale="85" fitToHeight="2"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tabSelected="1" topLeftCell="A17" workbookViewId="0">
      <selection activeCell="C46" sqref="C46"/>
    </sheetView>
  </sheetViews>
  <sheetFormatPr baseColWidth="10" defaultRowHeight="15" x14ac:dyDescent="0.25"/>
  <cols>
    <col min="1" max="1" width="63" customWidth="1"/>
    <col min="2" max="2" width="15.42578125" customWidth="1"/>
    <col min="4" max="4" width="20.140625" customWidth="1"/>
    <col min="5" max="5" width="35.7109375" customWidth="1"/>
    <col min="6" max="6" width="14.42578125" customWidth="1"/>
    <col min="7" max="7" width="15.85546875" customWidth="1"/>
  </cols>
  <sheetData>
    <row r="1" spans="1:7" ht="15" customHeight="1" x14ac:dyDescent="0.25">
      <c r="B1" s="223"/>
      <c r="C1" s="223"/>
      <c r="D1" s="223"/>
      <c r="E1" s="223"/>
      <c r="F1" s="223"/>
      <c r="G1" s="223"/>
    </row>
    <row r="2" spans="1:7" ht="15" customHeight="1" x14ac:dyDescent="0.25">
      <c r="B2" s="223"/>
      <c r="C2" s="223"/>
      <c r="D2" s="223"/>
      <c r="E2" s="223"/>
      <c r="F2" s="223"/>
      <c r="G2" s="223"/>
    </row>
    <row r="3" spans="1:7" x14ac:dyDescent="0.25">
      <c r="B3" s="223"/>
      <c r="C3" s="223"/>
      <c r="D3" s="223"/>
      <c r="E3" s="223"/>
      <c r="F3" s="223"/>
      <c r="G3" s="223"/>
    </row>
    <row r="4" spans="1:7" x14ac:dyDescent="0.25">
      <c r="B4" s="223"/>
      <c r="C4" s="223"/>
      <c r="D4" s="223"/>
      <c r="E4" s="223"/>
      <c r="F4" s="223"/>
      <c r="G4" s="223"/>
    </row>
    <row r="5" spans="1:7" x14ac:dyDescent="0.25">
      <c r="B5" s="223"/>
      <c r="C5" s="223"/>
      <c r="D5" s="223"/>
      <c r="E5" s="223"/>
      <c r="F5" s="223"/>
      <c r="G5" s="223"/>
    </row>
    <row r="6" spans="1:7" ht="66" customHeight="1" x14ac:dyDescent="0.25">
      <c r="A6" s="335" t="s">
        <v>957</v>
      </c>
      <c r="B6" s="335"/>
      <c r="C6" s="335"/>
      <c r="D6" s="335"/>
      <c r="E6" s="335"/>
      <c r="F6" s="335"/>
      <c r="G6" s="335"/>
    </row>
    <row r="8" spans="1:7" x14ac:dyDescent="0.25">
      <c r="A8" s="333" t="s">
        <v>501</v>
      </c>
      <c r="B8" s="334"/>
      <c r="C8" s="334"/>
      <c r="D8" s="334"/>
      <c r="E8" s="334"/>
      <c r="F8" s="334"/>
      <c r="G8" s="334"/>
    </row>
    <row r="9" spans="1:7" x14ac:dyDescent="0.25">
      <c r="A9" s="324" t="s">
        <v>959</v>
      </c>
      <c r="B9" s="332"/>
      <c r="C9" s="332"/>
      <c r="D9" s="332"/>
      <c r="E9" s="332"/>
      <c r="F9" s="332"/>
      <c r="G9" s="332"/>
    </row>
    <row r="10" spans="1:7" x14ac:dyDescent="0.25">
      <c r="A10" s="324" t="s">
        <v>2650</v>
      </c>
      <c r="B10" s="332"/>
      <c r="C10" s="332"/>
      <c r="D10" s="332"/>
      <c r="E10" s="332"/>
      <c r="F10" s="332"/>
      <c r="G10" s="332"/>
    </row>
    <row r="12" spans="1:7" x14ac:dyDescent="0.25">
      <c r="D12" s="216" t="s">
        <v>949</v>
      </c>
      <c r="E12" s="216"/>
      <c r="F12" s="216"/>
      <c r="G12" s="222">
        <f>'BALANZA AL 30 DE JUNIO'!H256</f>
        <v>2591256</v>
      </c>
    </row>
    <row r="14" spans="1:7" x14ac:dyDescent="0.25">
      <c r="A14" s="337" t="s">
        <v>958</v>
      </c>
      <c r="B14" s="337" t="s">
        <v>950</v>
      </c>
      <c r="C14" s="336" t="s">
        <v>951</v>
      </c>
      <c r="D14" s="336"/>
      <c r="E14" s="336"/>
      <c r="F14" s="337" t="s">
        <v>955</v>
      </c>
      <c r="G14" s="337" t="s">
        <v>956</v>
      </c>
    </row>
    <row r="15" spans="1:7" x14ac:dyDescent="0.25">
      <c r="A15" s="338"/>
      <c r="B15" s="338"/>
      <c r="C15" s="227" t="s">
        <v>952</v>
      </c>
      <c r="D15" s="227" t="s">
        <v>953</v>
      </c>
      <c r="E15" s="227" t="s">
        <v>954</v>
      </c>
      <c r="F15" s="338"/>
      <c r="G15" s="338"/>
    </row>
    <row r="16" spans="1:7" x14ac:dyDescent="0.25">
      <c r="A16" s="218"/>
      <c r="B16" s="219"/>
      <c r="C16" s="218"/>
      <c r="D16" s="218"/>
      <c r="E16" s="218"/>
      <c r="F16" s="218"/>
      <c r="G16" s="218"/>
    </row>
    <row r="17" spans="1:9" x14ac:dyDescent="0.25">
      <c r="A17" s="218" t="s">
        <v>2651</v>
      </c>
      <c r="B17" s="219">
        <v>56000</v>
      </c>
      <c r="C17" s="218" t="s">
        <v>960</v>
      </c>
      <c r="D17" s="218" t="s">
        <v>961</v>
      </c>
      <c r="E17" s="218" t="s">
        <v>974</v>
      </c>
      <c r="F17" s="218" t="s">
        <v>2686</v>
      </c>
      <c r="G17" s="218">
        <v>12</v>
      </c>
      <c r="I17" s="541"/>
    </row>
    <row r="18" spans="1:9" x14ac:dyDescent="0.25">
      <c r="A18" s="218" t="s">
        <v>2652</v>
      </c>
      <c r="B18" s="219">
        <v>73500</v>
      </c>
      <c r="C18" s="218" t="s">
        <v>960</v>
      </c>
      <c r="D18" s="218" t="s">
        <v>961</v>
      </c>
      <c r="E18" s="218" t="s">
        <v>968</v>
      </c>
      <c r="F18" s="218" t="s">
        <v>2687</v>
      </c>
      <c r="G18" s="218">
        <v>16</v>
      </c>
      <c r="I18" s="541"/>
    </row>
    <row r="19" spans="1:9" x14ac:dyDescent="0.25">
      <c r="A19" s="218" t="s">
        <v>2653</v>
      </c>
      <c r="B19" s="219">
        <v>73500</v>
      </c>
      <c r="C19" s="218" t="s">
        <v>960</v>
      </c>
      <c r="D19" s="218" t="s">
        <v>961</v>
      </c>
      <c r="E19" s="218" t="s">
        <v>1007</v>
      </c>
      <c r="F19" s="218" t="s">
        <v>2687</v>
      </c>
      <c r="G19" s="218">
        <v>16</v>
      </c>
    </row>
    <row r="20" spans="1:9" x14ac:dyDescent="0.25">
      <c r="A20" s="218" t="s">
        <v>2654</v>
      </c>
      <c r="B20" s="219">
        <v>73500</v>
      </c>
      <c r="C20" s="218" t="s">
        <v>960</v>
      </c>
      <c r="D20" s="218" t="s">
        <v>961</v>
      </c>
      <c r="E20" s="218" t="s">
        <v>2680</v>
      </c>
      <c r="F20" s="218" t="s">
        <v>2687</v>
      </c>
      <c r="G20" s="218">
        <v>16</v>
      </c>
    </row>
    <row r="21" spans="1:9" x14ac:dyDescent="0.25">
      <c r="A21" s="218" t="s">
        <v>2655</v>
      </c>
      <c r="B21" s="219">
        <v>73500</v>
      </c>
      <c r="C21" s="218" t="s">
        <v>960</v>
      </c>
      <c r="D21" s="218" t="s">
        <v>961</v>
      </c>
      <c r="E21" s="218" t="s">
        <v>969</v>
      </c>
      <c r="F21" s="218" t="s">
        <v>2687</v>
      </c>
      <c r="G21" s="218">
        <v>16</v>
      </c>
    </row>
    <row r="22" spans="1:9" x14ac:dyDescent="0.25">
      <c r="A22" s="218" t="s">
        <v>2656</v>
      </c>
      <c r="B22" s="219">
        <v>73500</v>
      </c>
      <c r="C22" s="218" t="s">
        <v>960</v>
      </c>
      <c r="D22" s="218" t="s">
        <v>961</v>
      </c>
      <c r="E22" s="218" t="s">
        <v>966</v>
      </c>
      <c r="F22" s="218" t="s">
        <v>2687</v>
      </c>
      <c r="G22" s="218">
        <v>16</v>
      </c>
    </row>
    <row r="23" spans="1:9" x14ac:dyDescent="0.25">
      <c r="A23" s="218" t="s">
        <v>2657</v>
      </c>
      <c r="B23" s="219">
        <v>73500</v>
      </c>
      <c r="C23" s="218" t="s">
        <v>960</v>
      </c>
      <c r="D23" s="218" t="s">
        <v>961</v>
      </c>
      <c r="E23" s="218" t="s">
        <v>975</v>
      </c>
      <c r="F23" s="218" t="s">
        <v>2687</v>
      </c>
      <c r="G23" s="218">
        <v>16</v>
      </c>
    </row>
    <row r="24" spans="1:9" x14ac:dyDescent="0.25">
      <c r="A24" s="218" t="s">
        <v>2658</v>
      </c>
      <c r="B24" s="219">
        <v>73500</v>
      </c>
      <c r="C24" s="218" t="s">
        <v>960</v>
      </c>
      <c r="D24" s="218" t="s">
        <v>961</v>
      </c>
      <c r="E24" s="218" t="s">
        <v>971</v>
      </c>
      <c r="F24" s="218" t="s">
        <v>2687</v>
      </c>
      <c r="G24" s="218">
        <v>16</v>
      </c>
    </row>
    <row r="25" spans="1:9" x14ac:dyDescent="0.25">
      <c r="A25" s="218" t="s">
        <v>2659</v>
      </c>
      <c r="B25" s="219">
        <v>73500</v>
      </c>
      <c r="C25" s="218" t="s">
        <v>960</v>
      </c>
      <c r="D25" s="218" t="s">
        <v>961</v>
      </c>
      <c r="E25" s="218" t="s">
        <v>970</v>
      </c>
      <c r="F25" s="218" t="s">
        <v>2687</v>
      </c>
      <c r="G25" s="218">
        <v>16</v>
      </c>
    </row>
    <row r="26" spans="1:9" x14ac:dyDescent="0.25">
      <c r="A26" s="218" t="s">
        <v>2660</v>
      </c>
      <c r="B26" s="219">
        <v>91000</v>
      </c>
      <c r="C26" s="218" t="s">
        <v>960</v>
      </c>
      <c r="D26" s="218" t="s">
        <v>961</v>
      </c>
      <c r="E26" s="218" t="s">
        <v>2681</v>
      </c>
      <c r="F26" s="218" t="s">
        <v>2688</v>
      </c>
      <c r="G26" s="218">
        <v>20</v>
      </c>
    </row>
    <row r="27" spans="1:9" x14ac:dyDescent="0.25">
      <c r="A27" s="218" t="s">
        <v>2661</v>
      </c>
      <c r="B27" s="219">
        <v>91000</v>
      </c>
      <c r="C27" s="218" t="s">
        <v>960</v>
      </c>
      <c r="D27" s="218" t="s">
        <v>961</v>
      </c>
      <c r="E27" s="218" t="s">
        <v>2682</v>
      </c>
      <c r="F27" s="218" t="s">
        <v>2688</v>
      </c>
      <c r="G27" s="218">
        <v>20</v>
      </c>
    </row>
    <row r="28" spans="1:9" x14ac:dyDescent="0.25">
      <c r="A28" s="218" t="s">
        <v>2662</v>
      </c>
      <c r="B28" s="219">
        <v>91000</v>
      </c>
      <c r="C28" s="218" t="s">
        <v>960</v>
      </c>
      <c r="D28" s="218" t="s">
        <v>961</v>
      </c>
      <c r="E28" s="218" t="s">
        <v>2683</v>
      </c>
      <c r="F28" s="218" t="s">
        <v>2688</v>
      </c>
      <c r="G28" s="218">
        <v>20</v>
      </c>
    </row>
    <row r="29" spans="1:9" x14ac:dyDescent="0.25">
      <c r="A29" s="218" t="s">
        <v>2663</v>
      </c>
      <c r="B29" s="219">
        <v>92388</v>
      </c>
      <c r="C29" s="218" t="s">
        <v>960</v>
      </c>
      <c r="D29" s="218" t="s">
        <v>961</v>
      </c>
      <c r="E29" s="218" t="s">
        <v>976</v>
      </c>
      <c r="F29" s="218" t="s">
        <v>2696</v>
      </c>
      <c r="G29" s="218">
        <v>100</v>
      </c>
    </row>
    <row r="30" spans="1:9" x14ac:dyDescent="0.25">
      <c r="A30" s="218" t="s">
        <v>2664</v>
      </c>
      <c r="B30" s="219">
        <v>94880</v>
      </c>
      <c r="C30" s="218" t="s">
        <v>960</v>
      </c>
      <c r="D30" s="218" t="s">
        <v>961</v>
      </c>
      <c r="E30" s="218" t="s">
        <v>965</v>
      </c>
      <c r="F30" s="218" t="s">
        <v>2697</v>
      </c>
      <c r="G30" s="218">
        <v>50</v>
      </c>
    </row>
    <row r="31" spans="1:9" ht="31.5" customHeight="1" x14ac:dyDescent="0.25">
      <c r="A31" s="218" t="s">
        <v>2665</v>
      </c>
      <c r="B31" s="219">
        <v>106000</v>
      </c>
      <c r="C31" s="218" t="s">
        <v>960</v>
      </c>
      <c r="D31" s="218" t="s">
        <v>961</v>
      </c>
      <c r="E31" s="218" t="s">
        <v>977</v>
      </c>
      <c r="F31" s="241" t="s">
        <v>2685</v>
      </c>
      <c r="G31" s="218">
        <v>20</v>
      </c>
    </row>
    <row r="32" spans="1:9" x14ac:dyDescent="0.25">
      <c r="A32" s="218" t="s">
        <v>2666</v>
      </c>
      <c r="B32" s="219">
        <v>108500</v>
      </c>
      <c r="C32" s="218" t="s">
        <v>960</v>
      </c>
      <c r="D32" s="218" t="s">
        <v>961</v>
      </c>
      <c r="E32" s="218" t="s">
        <v>967</v>
      </c>
      <c r="F32" s="218" t="s">
        <v>2689</v>
      </c>
      <c r="G32" s="218">
        <v>24</v>
      </c>
    </row>
    <row r="33" spans="1:7" x14ac:dyDescent="0.25">
      <c r="A33" s="218" t="s">
        <v>2667</v>
      </c>
      <c r="B33" s="219">
        <v>108500</v>
      </c>
      <c r="C33" s="218" t="s">
        <v>960</v>
      </c>
      <c r="D33" s="218" t="s">
        <v>961</v>
      </c>
      <c r="E33" s="218" t="s">
        <v>963</v>
      </c>
      <c r="F33" s="218" t="s">
        <v>2689</v>
      </c>
      <c r="G33" s="218">
        <v>24</v>
      </c>
    </row>
    <row r="34" spans="1:7" x14ac:dyDescent="0.25">
      <c r="A34" s="218" t="s">
        <v>2668</v>
      </c>
      <c r="B34" s="219">
        <v>108500</v>
      </c>
      <c r="C34" s="218" t="s">
        <v>960</v>
      </c>
      <c r="D34" s="218" t="s">
        <v>961</v>
      </c>
      <c r="E34" s="218" t="s">
        <v>978</v>
      </c>
      <c r="F34" s="218" t="s">
        <v>2689</v>
      </c>
      <c r="G34" s="218">
        <v>24</v>
      </c>
    </row>
    <row r="35" spans="1:7" x14ac:dyDescent="0.25">
      <c r="A35" s="218" t="s">
        <v>2669</v>
      </c>
      <c r="B35" s="219">
        <v>126000</v>
      </c>
      <c r="C35" s="218" t="s">
        <v>960</v>
      </c>
      <c r="D35" s="218" t="s">
        <v>961</v>
      </c>
      <c r="E35" s="218" t="s">
        <v>962</v>
      </c>
      <c r="F35" s="218" t="s">
        <v>2690</v>
      </c>
      <c r="G35" s="218">
        <v>28</v>
      </c>
    </row>
    <row r="36" spans="1:7" x14ac:dyDescent="0.25">
      <c r="A36" s="218" t="s">
        <v>2670</v>
      </c>
      <c r="B36" s="219">
        <v>143500</v>
      </c>
      <c r="C36" s="218" t="s">
        <v>960</v>
      </c>
      <c r="D36" s="218" t="s">
        <v>961</v>
      </c>
      <c r="E36" s="218" t="s">
        <v>1006</v>
      </c>
      <c r="F36" s="218" t="s">
        <v>2691</v>
      </c>
      <c r="G36" s="218">
        <v>32</v>
      </c>
    </row>
    <row r="37" spans="1:7" x14ac:dyDescent="0.25">
      <c r="A37" s="218" t="s">
        <v>2671</v>
      </c>
      <c r="B37" s="219">
        <v>143500</v>
      </c>
      <c r="C37" s="218" t="s">
        <v>960</v>
      </c>
      <c r="D37" s="218" t="s">
        <v>961</v>
      </c>
      <c r="E37" s="218" t="s">
        <v>964</v>
      </c>
      <c r="F37" s="218" t="s">
        <v>2691</v>
      </c>
      <c r="G37" s="218">
        <v>32</v>
      </c>
    </row>
    <row r="38" spans="1:7" x14ac:dyDescent="0.25">
      <c r="A38" s="218" t="s">
        <v>2672</v>
      </c>
      <c r="B38" s="219">
        <v>178500</v>
      </c>
      <c r="C38" s="218" t="s">
        <v>960</v>
      </c>
      <c r="D38" s="218" t="s">
        <v>961</v>
      </c>
      <c r="E38" s="218" t="s">
        <v>973</v>
      </c>
      <c r="F38" s="218" t="s">
        <v>2684</v>
      </c>
      <c r="G38" s="218">
        <v>40</v>
      </c>
    </row>
    <row r="39" spans="1:7" x14ac:dyDescent="0.25">
      <c r="A39" s="218" t="s">
        <v>2673</v>
      </c>
      <c r="B39" s="219">
        <v>267000</v>
      </c>
      <c r="C39" s="218" t="s">
        <v>960</v>
      </c>
      <c r="D39" s="218" t="s">
        <v>961</v>
      </c>
      <c r="E39" s="218" t="s">
        <v>1006</v>
      </c>
      <c r="F39" s="218" t="s">
        <v>2692</v>
      </c>
      <c r="G39" s="218">
        <f>13*4</f>
        <v>52</v>
      </c>
    </row>
    <row r="40" spans="1:7" x14ac:dyDescent="0.25">
      <c r="A40" s="218" t="s">
        <v>2674</v>
      </c>
      <c r="B40" s="219">
        <v>283500</v>
      </c>
      <c r="C40" s="218" t="s">
        <v>960</v>
      </c>
      <c r="D40" s="218" t="s">
        <v>961</v>
      </c>
      <c r="E40" s="218" t="s">
        <v>965</v>
      </c>
      <c r="F40" s="218" t="s">
        <v>2693</v>
      </c>
      <c r="G40" s="218">
        <f>16*4</f>
        <v>64</v>
      </c>
    </row>
    <row r="41" spans="1:7" x14ac:dyDescent="0.25">
      <c r="A41" s="218" t="s">
        <v>2675</v>
      </c>
      <c r="B41" s="219">
        <v>297260</v>
      </c>
      <c r="C41" s="218" t="s">
        <v>960</v>
      </c>
      <c r="D41" s="218" t="s">
        <v>961</v>
      </c>
      <c r="E41" s="218" t="s">
        <v>979</v>
      </c>
      <c r="F41" s="218" t="s">
        <v>2698</v>
      </c>
      <c r="G41" s="218">
        <v>107</v>
      </c>
    </row>
    <row r="42" spans="1:7" x14ac:dyDescent="0.25">
      <c r="A42" s="218" t="s">
        <v>2676</v>
      </c>
      <c r="B42" s="219">
        <v>300000</v>
      </c>
      <c r="C42" s="218" t="s">
        <v>960</v>
      </c>
      <c r="D42" s="218" t="s">
        <v>961</v>
      </c>
      <c r="E42" s="218" t="s">
        <v>2682</v>
      </c>
      <c r="F42" s="218" t="s">
        <v>2699</v>
      </c>
      <c r="G42" s="218">
        <v>108</v>
      </c>
    </row>
    <row r="43" spans="1:7" x14ac:dyDescent="0.25">
      <c r="A43" s="218" t="s">
        <v>2677</v>
      </c>
      <c r="B43" s="219">
        <v>400000</v>
      </c>
      <c r="C43" s="218" t="s">
        <v>960</v>
      </c>
      <c r="D43" s="218" t="s">
        <v>961</v>
      </c>
      <c r="E43" s="218" t="s">
        <v>974</v>
      </c>
      <c r="F43" s="218" t="s">
        <v>2700</v>
      </c>
      <c r="G43" s="218">
        <v>60</v>
      </c>
    </row>
    <row r="44" spans="1:7" x14ac:dyDescent="0.25">
      <c r="A44" s="218" t="s">
        <v>2678</v>
      </c>
      <c r="B44" s="219">
        <v>423500</v>
      </c>
      <c r="C44" s="218" t="s">
        <v>960</v>
      </c>
      <c r="D44" s="218" t="s">
        <v>961</v>
      </c>
      <c r="E44" s="218" t="s">
        <v>2682</v>
      </c>
      <c r="F44" s="218" t="s">
        <v>2694</v>
      </c>
      <c r="G44" s="218">
        <f>24*4</f>
        <v>96</v>
      </c>
    </row>
    <row r="45" spans="1:7" x14ac:dyDescent="0.25">
      <c r="A45" s="218" t="s">
        <v>2679</v>
      </c>
      <c r="B45" s="219">
        <v>430000</v>
      </c>
      <c r="C45" s="218" t="s">
        <v>960</v>
      </c>
      <c r="D45" s="218" t="s">
        <v>961</v>
      </c>
      <c r="E45" s="218" t="s">
        <v>972</v>
      </c>
      <c r="F45" s="218" t="s">
        <v>2701</v>
      </c>
      <c r="G45" s="218">
        <v>66</v>
      </c>
    </row>
    <row r="46" spans="1:7" x14ac:dyDescent="0.25">
      <c r="A46" s="218"/>
      <c r="B46" s="219"/>
      <c r="C46" s="218"/>
      <c r="D46" s="218"/>
      <c r="E46" s="218"/>
      <c r="F46" s="218"/>
      <c r="G46" s="218"/>
    </row>
    <row r="47" spans="1:7" x14ac:dyDescent="0.25">
      <c r="A47" s="218"/>
      <c r="B47" s="219">
        <f>SUM(B17:B46)</f>
        <v>4528528</v>
      </c>
      <c r="C47" s="218"/>
      <c r="D47" s="218"/>
      <c r="E47" s="218"/>
      <c r="F47" s="218"/>
      <c r="G47" s="218"/>
    </row>
  </sheetData>
  <mergeCells count="9">
    <mergeCell ref="A10:G10"/>
    <mergeCell ref="A8:G8"/>
    <mergeCell ref="A9:G9"/>
    <mergeCell ref="A6:G6"/>
    <mergeCell ref="C14:E14"/>
    <mergeCell ref="G14:G15"/>
    <mergeCell ref="F14:F15"/>
    <mergeCell ref="B14:B15"/>
    <mergeCell ref="A14:A15"/>
  </mergeCells>
  <pageMargins left="0.70866141732283472" right="0.70866141732283472" top="0.74803149606299213" bottom="0.74803149606299213" header="0.31496062992125984" footer="0.31496062992125984"/>
  <pageSetup scale="64"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J39"/>
  <sheetViews>
    <sheetView workbookViewId="0">
      <selection activeCell="A19" sqref="A19:J19"/>
    </sheetView>
  </sheetViews>
  <sheetFormatPr baseColWidth="10" defaultRowHeight="15" x14ac:dyDescent="0.25"/>
  <cols>
    <col min="1" max="1" width="47.42578125" style="3" customWidth="1"/>
    <col min="2" max="2" width="35.7109375" style="3" customWidth="1"/>
    <col min="3" max="16384" width="11.42578125" style="3"/>
  </cols>
  <sheetData>
    <row r="7" spans="1:10" ht="54.75" customHeight="1" x14ac:dyDescent="0.25">
      <c r="A7" s="347" t="s">
        <v>555</v>
      </c>
      <c r="B7" s="347"/>
      <c r="C7" s="347"/>
      <c r="D7" s="347"/>
      <c r="E7" s="347"/>
      <c r="F7" s="347"/>
      <c r="G7" s="347"/>
      <c r="H7" s="347"/>
      <c r="I7" s="347"/>
    </row>
    <row r="8" spans="1:10" ht="27" customHeight="1" x14ac:dyDescent="0.25">
      <c r="A8" s="348" t="s">
        <v>554</v>
      </c>
      <c r="B8" s="348"/>
      <c r="C8" s="348"/>
      <c r="D8" s="348"/>
      <c r="E8" s="348"/>
      <c r="F8" s="348"/>
      <c r="G8" s="348"/>
      <c r="H8" s="348"/>
      <c r="I8" s="348"/>
    </row>
    <row r="9" spans="1:10" ht="15.75" thickBot="1" x14ac:dyDescent="0.3"/>
    <row r="10" spans="1:10" x14ac:dyDescent="0.25">
      <c r="A10" s="292" t="s">
        <v>479</v>
      </c>
      <c r="B10" s="293"/>
      <c r="C10" s="293"/>
      <c r="D10" s="293"/>
      <c r="E10" s="293"/>
      <c r="F10" s="293"/>
      <c r="G10" s="293"/>
      <c r="H10" s="293"/>
      <c r="I10" s="293"/>
      <c r="J10" s="294"/>
    </row>
    <row r="11" spans="1:10" x14ac:dyDescent="0.25">
      <c r="A11" s="295" t="s">
        <v>513</v>
      </c>
      <c r="B11" s="296"/>
      <c r="C11" s="296"/>
      <c r="D11" s="296"/>
      <c r="E11" s="296"/>
      <c r="F11" s="296"/>
      <c r="G11" s="296"/>
      <c r="H11" s="296"/>
      <c r="I11" s="296"/>
      <c r="J11" s="297"/>
    </row>
    <row r="12" spans="1:10" ht="15.75" thickBot="1" x14ac:dyDescent="0.3">
      <c r="A12" s="298" t="s">
        <v>556</v>
      </c>
      <c r="B12" s="299"/>
      <c r="C12" s="299"/>
      <c r="D12" s="299"/>
      <c r="E12" s="299"/>
      <c r="F12" s="299"/>
      <c r="G12" s="299"/>
      <c r="H12" s="299"/>
      <c r="I12" s="299"/>
      <c r="J12" s="300"/>
    </row>
    <row r="13" spans="1:10" ht="24.75" customHeight="1" thickBot="1" x14ac:dyDescent="0.3">
      <c r="A13" s="339" t="s">
        <v>514</v>
      </c>
      <c r="B13" s="339" t="s">
        <v>515</v>
      </c>
      <c r="C13" s="339" t="s">
        <v>516</v>
      </c>
      <c r="D13" s="339" t="s">
        <v>517</v>
      </c>
      <c r="E13" s="339" t="s">
        <v>518</v>
      </c>
      <c r="F13" s="339" t="s">
        <v>519</v>
      </c>
      <c r="G13" s="200"/>
      <c r="H13" s="200"/>
      <c r="I13" s="341" t="s">
        <v>520</v>
      </c>
      <c r="J13" s="342"/>
    </row>
    <row r="14" spans="1:10" ht="43.5" thickBot="1" x14ac:dyDescent="0.3">
      <c r="A14" s="340"/>
      <c r="B14" s="340"/>
      <c r="C14" s="340"/>
      <c r="D14" s="340"/>
      <c r="E14" s="340"/>
      <c r="F14" s="340"/>
      <c r="G14" s="200" t="s">
        <v>521</v>
      </c>
      <c r="H14" s="200" t="s">
        <v>522</v>
      </c>
      <c r="I14" s="200" t="s">
        <v>523</v>
      </c>
      <c r="J14" s="200" t="s">
        <v>524</v>
      </c>
    </row>
    <row r="15" spans="1:10" ht="15.75" thickBot="1" x14ac:dyDescent="0.3">
      <c r="A15" s="201"/>
      <c r="B15" s="202"/>
      <c r="C15" s="202"/>
      <c r="D15" s="202"/>
      <c r="E15" s="202"/>
      <c r="F15" s="202"/>
      <c r="G15" s="202"/>
      <c r="H15" s="202"/>
      <c r="I15" s="202"/>
      <c r="J15" s="202"/>
    </row>
    <row r="16" spans="1:10" ht="15.75" thickBot="1" x14ac:dyDescent="0.3">
      <c r="A16" s="201"/>
      <c r="B16" s="202"/>
      <c r="C16" s="202"/>
      <c r="D16" s="202"/>
      <c r="E16" s="202"/>
      <c r="F16" s="202"/>
      <c r="G16" s="202"/>
      <c r="H16" s="202"/>
      <c r="I16" s="202"/>
      <c r="J16" s="202"/>
    </row>
    <row r="17" spans="1:10" ht="15.75" thickBot="1" x14ac:dyDescent="0.3">
      <c r="A17" s="201"/>
      <c r="B17" s="202"/>
      <c r="C17" s="202"/>
      <c r="D17" s="202"/>
      <c r="E17" s="202"/>
      <c r="F17" s="202"/>
      <c r="G17" s="202"/>
      <c r="H17" s="202"/>
      <c r="I17" s="202"/>
      <c r="J17" s="202"/>
    </row>
    <row r="18" spans="1:10" x14ac:dyDescent="0.25">
      <c r="A18" s="203"/>
    </row>
    <row r="19" spans="1:10" ht="42" customHeight="1" thickBot="1" x14ac:dyDescent="0.3">
      <c r="A19" s="347" t="s">
        <v>557</v>
      </c>
      <c r="B19" s="347"/>
      <c r="C19" s="347"/>
      <c r="D19" s="347"/>
      <c r="E19" s="347"/>
      <c r="F19" s="347"/>
      <c r="G19" s="347"/>
      <c r="H19" s="347"/>
      <c r="I19" s="347"/>
      <c r="J19" s="347"/>
    </row>
    <row r="20" spans="1:10" ht="15.75" thickBot="1" x14ac:dyDescent="0.3">
      <c r="A20" s="204"/>
      <c r="B20" s="187" t="s">
        <v>525</v>
      </c>
    </row>
    <row r="21" spans="1:10" ht="29.25" thickBot="1" x14ac:dyDescent="0.3">
      <c r="A21" s="4" t="s">
        <v>526</v>
      </c>
      <c r="B21" s="22"/>
    </row>
    <row r="22" spans="1:10" ht="15.75" thickBot="1" x14ac:dyDescent="0.3">
      <c r="A22" s="4" t="s">
        <v>527</v>
      </c>
      <c r="B22" s="22"/>
    </row>
    <row r="23" spans="1:10" ht="29.25" thickBot="1" x14ac:dyDescent="0.3">
      <c r="A23" s="4" t="s">
        <v>528</v>
      </c>
      <c r="B23" s="22"/>
    </row>
    <row r="24" spans="1:10" ht="15.75" thickBot="1" x14ac:dyDescent="0.3">
      <c r="A24" s="4" t="s">
        <v>529</v>
      </c>
      <c r="B24" s="22"/>
    </row>
    <row r="25" spans="1:10" ht="29.25" thickBot="1" x14ac:dyDescent="0.3">
      <c r="A25" s="4" t="s">
        <v>530</v>
      </c>
      <c r="B25" s="22"/>
    </row>
    <row r="26" spans="1:10" x14ac:dyDescent="0.25">
      <c r="A26" s="203"/>
    </row>
    <row r="27" spans="1:10" ht="35.25" customHeight="1" thickBot="1" x14ac:dyDescent="0.3">
      <c r="A27" s="347" t="s">
        <v>531</v>
      </c>
      <c r="B27" s="347"/>
      <c r="C27" s="347"/>
      <c r="D27" s="347"/>
      <c r="E27" s="347"/>
      <c r="F27" s="347"/>
      <c r="G27" s="347"/>
      <c r="H27" s="347"/>
      <c r="I27" s="347"/>
      <c r="J27" s="347"/>
    </row>
    <row r="28" spans="1:10" x14ac:dyDescent="0.25">
      <c r="A28" s="343"/>
      <c r="B28" s="205"/>
      <c r="C28" s="318" t="s">
        <v>533</v>
      </c>
    </row>
    <row r="29" spans="1:10" ht="34.5" customHeight="1" thickBot="1" x14ac:dyDescent="0.3">
      <c r="A29" s="344"/>
      <c r="B29" s="20" t="s">
        <v>532</v>
      </c>
      <c r="C29" s="319"/>
    </row>
    <row r="30" spans="1:10" ht="15.75" thickBot="1" x14ac:dyDescent="0.3">
      <c r="A30" s="199" t="s">
        <v>534</v>
      </c>
      <c r="B30" s="22"/>
      <c r="C30" s="22"/>
    </row>
    <row r="31" spans="1:10" ht="15.75" thickBot="1" x14ac:dyDescent="0.3">
      <c r="A31" s="4" t="s">
        <v>535</v>
      </c>
      <c r="B31" s="22"/>
      <c r="C31" s="22"/>
    </row>
    <row r="32" spans="1:10" ht="15.75" thickBot="1" x14ac:dyDescent="0.3">
      <c r="A32" s="4" t="s">
        <v>482</v>
      </c>
      <c r="B32" s="22"/>
      <c r="C32" s="22"/>
    </row>
    <row r="33" spans="1:9" x14ac:dyDescent="0.25">
      <c r="A33" s="203"/>
    </row>
    <row r="34" spans="1:9" ht="33.75" customHeight="1" thickBot="1" x14ac:dyDescent="0.3">
      <c r="A34" s="347" t="s">
        <v>536</v>
      </c>
      <c r="B34" s="347"/>
      <c r="C34" s="347"/>
      <c r="D34" s="347"/>
      <c r="E34" s="347"/>
      <c r="F34" s="347"/>
      <c r="G34" s="347"/>
      <c r="H34" s="347"/>
      <c r="I34" s="347"/>
    </row>
    <row r="35" spans="1:9" x14ac:dyDescent="0.25">
      <c r="A35" s="345"/>
      <c r="B35" s="205"/>
      <c r="C35" s="318" t="s">
        <v>533</v>
      </c>
    </row>
    <row r="36" spans="1:9" ht="36" customHeight="1" thickBot="1" x14ac:dyDescent="0.3">
      <c r="A36" s="346"/>
      <c r="B36" s="20" t="s">
        <v>532</v>
      </c>
      <c r="C36" s="319"/>
    </row>
    <row r="37" spans="1:9" ht="15.75" thickBot="1" x14ac:dyDescent="0.3">
      <c r="A37" s="199" t="s">
        <v>537</v>
      </c>
      <c r="B37" s="22"/>
      <c r="C37" s="22"/>
    </row>
    <row r="38" spans="1:9" ht="15.75" thickBot="1" x14ac:dyDescent="0.3">
      <c r="A38" s="4" t="s">
        <v>538</v>
      </c>
      <c r="B38" s="22"/>
      <c r="C38" s="22"/>
    </row>
    <row r="39" spans="1:9" ht="15.75" thickBot="1" x14ac:dyDescent="0.3">
      <c r="A39" s="4" t="s">
        <v>482</v>
      </c>
      <c r="B39" s="22"/>
      <c r="C39" s="22"/>
    </row>
  </sheetData>
  <mergeCells count="19">
    <mergeCell ref="A7:I7"/>
    <mergeCell ref="A8:I8"/>
    <mergeCell ref="A10:J10"/>
    <mergeCell ref="A11:J11"/>
    <mergeCell ref="A12:J12"/>
    <mergeCell ref="F13:F14"/>
    <mergeCell ref="I13:J13"/>
    <mergeCell ref="A28:A29"/>
    <mergeCell ref="C28:C29"/>
    <mergeCell ref="A35:A36"/>
    <mergeCell ref="C35:C36"/>
    <mergeCell ref="A19:J19"/>
    <mergeCell ref="A27:J27"/>
    <mergeCell ref="A34:I34"/>
    <mergeCell ref="A13:A14"/>
    <mergeCell ref="B13:B14"/>
    <mergeCell ref="C13:C14"/>
    <mergeCell ref="D13:D14"/>
    <mergeCell ref="E13:E14"/>
  </mergeCells>
  <pageMargins left="0.70866141732283472" right="0.70866141732283472" top="0.74803149606299213" bottom="0.74803149606299213" header="0.31496062992125984" footer="0.31496062992125984"/>
  <pageSetup scale="60"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E26"/>
  <sheetViews>
    <sheetView workbookViewId="0">
      <selection activeCell="A11" sqref="A11:A12"/>
    </sheetView>
  </sheetViews>
  <sheetFormatPr baseColWidth="10" defaultRowHeight="15" x14ac:dyDescent="0.25"/>
  <cols>
    <col min="1" max="1" width="25" customWidth="1"/>
    <col min="2" max="2" width="58.7109375" customWidth="1"/>
    <col min="3" max="3" width="14.140625" customWidth="1"/>
    <col min="4" max="4" width="16.7109375" customWidth="1"/>
  </cols>
  <sheetData>
    <row r="6" spans="1:5" ht="61.5" customHeight="1" x14ac:dyDescent="0.25">
      <c r="A6" s="331" t="s">
        <v>511</v>
      </c>
      <c r="B6" s="331"/>
      <c r="C6" s="331"/>
      <c r="D6" s="331"/>
      <c r="E6" s="331"/>
    </row>
    <row r="7" spans="1:5" ht="15.75" thickBot="1" x14ac:dyDescent="0.3"/>
    <row r="8" spans="1:5" x14ac:dyDescent="0.25">
      <c r="A8" s="353" t="s">
        <v>0</v>
      </c>
      <c r="B8" s="354"/>
      <c r="C8" s="354"/>
      <c r="D8" s="354"/>
      <c r="E8" s="355"/>
    </row>
    <row r="9" spans="1:5" x14ac:dyDescent="0.25">
      <c r="A9" s="356" t="s">
        <v>117</v>
      </c>
      <c r="B9" s="357"/>
      <c r="C9" s="357"/>
      <c r="D9" s="357"/>
      <c r="E9" s="358"/>
    </row>
    <row r="10" spans="1:5" ht="15.75" thickBot="1" x14ac:dyDescent="0.3">
      <c r="A10" s="359" t="s">
        <v>2695</v>
      </c>
      <c r="B10" s="360"/>
      <c r="C10" s="360"/>
      <c r="D10" s="360"/>
      <c r="E10" s="361"/>
    </row>
    <row r="11" spans="1:5" ht="15.75" thickBot="1" x14ac:dyDescent="0.3">
      <c r="A11" s="351" t="s">
        <v>118</v>
      </c>
      <c r="B11" s="351" t="s">
        <v>119</v>
      </c>
      <c r="C11" s="349" t="s">
        <v>120</v>
      </c>
      <c r="D11" s="350"/>
      <c r="E11" s="351" t="s">
        <v>121</v>
      </c>
    </row>
    <row r="12" spans="1:5" ht="15.75" thickBot="1" x14ac:dyDescent="0.3">
      <c r="A12" s="352"/>
      <c r="B12" s="352"/>
      <c r="C12" s="194" t="s">
        <v>122</v>
      </c>
      <c r="D12" s="26" t="s">
        <v>123</v>
      </c>
      <c r="E12" s="352"/>
    </row>
    <row r="13" spans="1:5" ht="15.75" thickBot="1" x14ac:dyDescent="0.3">
      <c r="A13" s="25"/>
      <c r="B13" s="209"/>
      <c r="C13" s="210"/>
      <c r="D13" s="211"/>
      <c r="E13" s="195">
        <v>0</v>
      </c>
    </row>
    <row r="14" spans="1:5" ht="15.75" thickBot="1" x14ac:dyDescent="0.3">
      <c r="A14" s="25" t="s">
        <v>210</v>
      </c>
      <c r="B14" s="209" t="s">
        <v>877</v>
      </c>
      <c r="C14" s="210">
        <v>315000</v>
      </c>
      <c r="D14" s="225">
        <f>C14</f>
        <v>315000</v>
      </c>
      <c r="E14" s="195">
        <v>0</v>
      </c>
    </row>
    <row r="15" spans="1:5" ht="15.75" thickBot="1" x14ac:dyDescent="0.3">
      <c r="A15" s="25" t="s">
        <v>210</v>
      </c>
      <c r="B15" s="209" t="s">
        <v>879</v>
      </c>
      <c r="C15" s="210">
        <v>17172</v>
      </c>
      <c r="D15" s="225">
        <f t="shared" ref="D15:D24" si="0">C15</f>
        <v>17172</v>
      </c>
      <c r="E15" s="195">
        <v>0</v>
      </c>
    </row>
    <row r="16" spans="1:5" ht="15.75" thickBot="1" x14ac:dyDescent="0.3">
      <c r="A16" s="208" t="s">
        <v>210</v>
      </c>
      <c r="B16" s="209" t="s">
        <v>881</v>
      </c>
      <c r="C16" s="210">
        <v>33258</v>
      </c>
      <c r="D16" s="225">
        <f t="shared" si="0"/>
        <v>33258</v>
      </c>
      <c r="E16" s="195">
        <v>0</v>
      </c>
    </row>
    <row r="17" spans="1:5" ht="15.75" thickBot="1" x14ac:dyDescent="0.3">
      <c r="A17" s="208" t="s">
        <v>210</v>
      </c>
      <c r="B17" s="209" t="s">
        <v>888</v>
      </c>
      <c r="C17" s="210"/>
      <c r="D17" s="225">
        <f t="shared" si="0"/>
        <v>0</v>
      </c>
      <c r="E17" s="195">
        <v>0</v>
      </c>
    </row>
    <row r="18" spans="1:5" ht="15.75" thickBot="1" x14ac:dyDescent="0.3">
      <c r="A18" s="208" t="s">
        <v>210</v>
      </c>
      <c r="B18" s="209" t="s">
        <v>889</v>
      </c>
      <c r="C18" s="210">
        <v>30494.080000000002</v>
      </c>
      <c r="D18" s="225">
        <f t="shared" si="0"/>
        <v>30494.080000000002</v>
      </c>
      <c r="E18" s="195">
        <v>0</v>
      </c>
    </row>
    <row r="19" spans="1:5" ht="15.75" thickBot="1" x14ac:dyDescent="0.3">
      <c r="A19" s="208" t="s">
        <v>210</v>
      </c>
      <c r="B19" s="209" t="s">
        <v>890</v>
      </c>
      <c r="C19" s="210"/>
      <c r="D19" s="225">
        <v>0</v>
      </c>
      <c r="E19" s="195">
        <v>0</v>
      </c>
    </row>
    <row r="20" spans="1:5" ht="15.75" thickBot="1" x14ac:dyDescent="0.3">
      <c r="A20" s="208" t="s">
        <v>210</v>
      </c>
      <c r="B20" s="209" t="s">
        <v>891</v>
      </c>
      <c r="C20" s="210"/>
      <c r="D20" s="225">
        <f t="shared" si="0"/>
        <v>0</v>
      </c>
      <c r="E20" s="195">
        <v>0</v>
      </c>
    </row>
    <row r="21" spans="1:5" ht="15.75" thickBot="1" x14ac:dyDescent="0.3">
      <c r="A21" s="208" t="s">
        <v>210</v>
      </c>
      <c r="B21" s="209" t="s">
        <v>892</v>
      </c>
      <c r="C21" s="210">
        <v>1747.56</v>
      </c>
      <c r="D21" s="225">
        <f t="shared" si="0"/>
        <v>1747.56</v>
      </c>
      <c r="E21" s="195">
        <v>0</v>
      </c>
    </row>
    <row r="22" spans="1:5" ht="15.75" thickBot="1" x14ac:dyDescent="0.3">
      <c r="A22" s="208" t="s">
        <v>210</v>
      </c>
      <c r="B22" s="209" t="s">
        <v>893</v>
      </c>
      <c r="C22" s="210"/>
      <c r="D22" s="225">
        <f t="shared" si="0"/>
        <v>0</v>
      </c>
      <c r="E22" s="195">
        <v>0</v>
      </c>
    </row>
    <row r="23" spans="1:5" ht="15.75" thickBot="1" x14ac:dyDescent="0.3">
      <c r="A23" s="208" t="s">
        <v>210</v>
      </c>
      <c r="B23" s="209" t="s">
        <v>895</v>
      </c>
      <c r="C23" s="225">
        <v>472933</v>
      </c>
      <c r="D23" s="225">
        <f t="shared" si="0"/>
        <v>472933</v>
      </c>
      <c r="E23" s="195">
        <v>0</v>
      </c>
    </row>
    <row r="24" spans="1:5" ht="15.75" thickBot="1" x14ac:dyDescent="0.3">
      <c r="A24" s="208" t="s">
        <v>210</v>
      </c>
      <c r="B24" s="209" t="s">
        <v>899</v>
      </c>
      <c r="C24" s="225"/>
      <c r="D24" s="225">
        <f t="shared" si="0"/>
        <v>0</v>
      </c>
      <c r="E24" s="196"/>
    </row>
    <row r="25" spans="1:5" ht="15.75" thickBot="1" x14ac:dyDescent="0.3">
      <c r="A25" s="27"/>
      <c r="B25" s="212"/>
      <c r="C25" s="225"/>
      <c r="D25" s="225"/>
      <c r="E25" s="196">
        <f t="shared" ref="E25" si="1">SUM(E13:E24)</f>
        <v>0</v>
      </c>
    </row>
    <row r="26" spans="1:5" ht="15.75" thickBot="1" x14ac:dyDescent="0.3">
      <c r="A26" s="27"/>
      <c r="B26" s="212" t="s">
        <v>429</v>
      </c>
      <c r="C26" s="213">
        <f>SUM(C13:C25)</f>
        <v>870604.64</v>
      </c>
      <c r="D26" s="213">
        <f>SUM(D13:D25)</f>
        <v>870604.64</v>
      </c>
      <c r="E26" s="196"/>
    </row>
  </sheetData>
  <mergeCells count="8">
    <mergeCell ref="A6:E6"/>
    <mergeCell ref="C11:D11"/>
    <mergeCell ref="E11:E12"/>
    <mergeCell ref="B11:B12"/>
    <mergeCell ref="A11:A12"/>
    <mergeCell ref="A8:E8"/>
    <mergeCell ref="A9:E9"/>
    <mergeCell ref="A10:E10"/>
  </mergeCells>
  <pageMargins left="0.70866141732283472" right="0.70866141732283472" top="0.74803149606299213" bottom="0.74803149606299213" header="0.31496062992125984" footer="0.31496062992125984"/>
  <pageSetup scale="96"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election activeCell="A5" sqref="A5"/>
    </sheetView>
  </sheetViews>
  <sheetFormatPr baseColWidth="10" defaultRowHeight="15" x14ac:dyDescent="0.25"/>
  <cols>
    <col min="1" max="1" width="108.85546875" customWidth="1"/>
  </cols>
  <sheetData>
    <row r="3" spans="1:1" x14ac:dyDescent="0.25">
      <c r="A3" t="s">
        <v>512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1"/>
  <sheetViews>
    <sheetView topLeftCell="A13" workbookViewId="0">
      <selection activeCell="G17" sqref="G17"/>
    </sheetView>
  </sheetViews>
  <sheetFormatPr baseColWidth="10" defaultRowHeight="15" x14ac:dyDescent="0.25"/>
  <cols>
    <col min="1" max="1" width="40.85546875" customWidth="1"/>
    <col min="10" max="10" width="4.85546875" customWidth="1"/>
    <col min="11" max="11" width="5.42578125" customWidth="1"/>
    <col min="12" max="12" width="6.28515625" customWidth="1"/>
    <col min="13" max="13" width="4.140625" customWidth="1"/>
  </cols>
  <sheetData>
    <row r="1" spans="1:4" x14ac:dyDescent="0.25">
      <c r="A1" s="28" t="s">
        <v>124</v>
      </c>
    </row>
    <row r="2" spans="1:4" ht="15.75" thickBot="1" x14ac:dyDescent="0.3">
      <c r="A2" s="35" t="s">
        <v>125</v>
      </c>
    </row>
    <row r="3" spans="1:4" ht="15.75" thickBot="1" x14ac:dyDescent="0.3">
      <c r="A3" s="365" t="s">
        <v>126</v>
      </c>
      <c r="B3" s="366"/>
      <c r="C3" s="366"/>
      <c r="D3" s="366"/>
    </row>
    <row r="4" spans="1:4" ht="15.75" thickBot="1" x14ac:dyDescent="0.3">
      <c r="A4" s="362" t="s">
        <v>127</v>
      </c>
      <c r="B4" s="363"/>
      <c r="C4" s="363"/>
      <c r="D4" s="364"/>
    </row>
    <row r="5" spans="1:4" ht="15.75" thickBot="1" x14ac:dyDescent="0.3">
      <c r="A5" s="362" t="s">
        <v>128</v>
      </c>
      <c r="B5" s="363"/>
      <c r="C5" s="363"/>
      <c r="D5" s="364"/>
    </row>
    <row r="6" spans="1:4" ht="15.75" thickBot="1" x14ac:dyDescent="0.3">
      <c r="A6" s="362" t="s">
        <v>129</v>
      </c>
      <c r="B6" s="363"/>
      <c r="C6" s="363"/>
      <c r="D6" s="364"/>
    </row>
    <row r="7" spans="1:4" ht="22.5" customHeight="1" thickBot="1" x14ac:dyDescent="0.3">
      <c r="A7" s="362" t="s">
        <v>130</v>
      </c>
      <c r="B7" s="363"/>
      <c r="C7" s="363"/>
      <c r="D7" s="364"/>
    </row>
    <row r="8" spans="1:4" ht="15.75" thickBot="1" x14ac:dyDescent="0.3">
      <c r="A8" s="362" t="s">
        <v>131</v>
      </c>
      <c r="B8" s="364"/>
      <c r="C8" s="367" t="s">
        <v>132</v>
      </c>
      <c r="D8" s="364"/>
    </row>
    <row r="9" spans="1:4" ht="15.75" thickBot="1" x14ac:dyDescent="0.3">
      <c r="A9" s="362" t="s">
        <v>133</v>
      </c>
      <c r="B9" s="363"/>
      <c r="C9" s="363"/>
      <c r="D9" s="364"/>
    </row>
    <row r="10" spans="1:4" ht="15.75" thickBot="1" x14ac:dyDescent="0.3">
      <c r="A10" s="362" t="s">
        <v>134</v>
      </c>
      <c r="B10" s="363"/>
      <c r="C10" s="363"/>
      <c r="D10" s="364"/>
    </row>
    <row r="11" spans="1:4" ht="15.75" thickBot="1" x14ac:dyDescent="0.3">
      <c r="A11" s="362" t="s">
        <v>135</v>
      </c>
      <c r="B11" s="363"/>
      <c r="C11" s="363"/>
      <c r="D11" s="364"/>
    </row>
    <row r="12" spans="1:4" ht="15.75" thickBot="1" x14ac:dyDescent="0.3">
      <c r="A12" s="362" t="s">
        <v>136</v>
      </c>
      <c r="B12" s="363"/>
      <c r="C12" s="363"/>
      <c r="D12" s="368"/>
    </row>
    <row r="13" spans="1:4" ht="15.75" thickBot="1" x14ac:dyDescent="0.3">
      <c r="A13" s="362" t="s">
        <v>137</v>
      </c>
      <c r="B13" s="363"/>
      <c r="C13" s="363"/>
      <c r="D13" s="364"/>
    </row>
    <row r="14" spans="1:4" ht="15.75" thickBot="1" x14ac:dyDescent="0.3">
      <c r="A14" s="362" t="s">
        <v>138</v>
      </c>
      <c r="B14" s="363"/>
      <c r="C14" s="363"/>
      <c r="D14" s="364"/>
    </row>
    <row r="15" spans="1:4" ht="15.75" thickBot="1" x14ac:dyDescent="0.3">
      <c r="A15" s="30"/>
      <c r="B15" s="363"/>
      <c r="C15" s="363"/>
      <c r="D15" s="363"/>
    </row>
    <row r="16" spans="1:4" ht="15.75" thickBot="1" x14ac:dyDescent="0.3">
      <c r="A16" s="365" t="s">
        <v>139</v>
      </c>
      <c r="B16" s="366"/>
      <c r="C16" s="366"/>
      <c r="D16" s="31"/>
    </row>
    <row r="17" spans="1:7" x14ac:dyDescent="0.25">
      <c r="A17" s="372" t="s">
        <v>140</v>
      </c>
      <c r="B17" s="373"/>
      <c r="C17" s="373"/>
      <c r="D17" s="374"/>
    </row>
    <row r="18" spans="1:7" ht="15.75" thickBot="1" x14ac:dyDescent="0.3">
      <c r="A18" s="375"/>
      <c r="B18" s="376"/>
      <c r="C18" s="376"/>
      <c r="D18" s="377"/>
    </row>
    <row r="19" spans="1:7" ht="24.75" customHeight="1" thickBot="1" x14ac:dyDescent="0.3">
      <c r="A19" s="378" t="s">
        <v>141</v>
      </c>
      <c r="B19" s="379"/>
      <c r="C19" s="379"/>
      <c r="D19" s="380"/>
    </row>
    <row r="20" spans="1:7" ht="15.75" thickBot="1" x14ac:dyDescent="0.3">
      <c r="A20" s="362" t="s">
        <v>142</v>
      </c>
      <c r="B20" s="363"/>
      <c r="C20" s="363"/>
      <c r="D20" s="368"/>
    </row>
    <row r="21" spans="1:7" ht="15.75" thickBot="1" x14ac:dyDescent="0.3">
      <c r="A21" s="362" t="s">
        <v>143</v>
      </c>
      <c r="B21" s="363"/>
      <c r="C21" s="363"/>
      <c r="D21" s="368"/>
    </row>
    <row r="22" spans="1:7" ht="15.75" thickBot="1" x14ac:dyDescent="0.3">
      <c r="A22" s="362" t="s">
        <v>144</v>
      </c>
      <c r="B22" s="363"/>
      <c r="C22" s="363"/>
      <c r="D22" s="368"/>
    </row>
    <row r="23" spans="1:7" ht="15.75" thickBot="1" x14ac:dyDescent="0.3">
      <c r="A23" s="362" t="s">
        <v>145</v>
      </c>
      <c r="B23" s="363"/>
      <c r="C23" s="363"/>
      <c r="D23" s="368"/>
    </row>
    <row r="24" spans="1:7" x14ac:dyDescent="0.25">
      <c r="A24" s="32"/>
      <c r="B24" s="32"/>
      <c r="C24" s="32"/>
      <c r="D24" s="32"/>
    </row>
    <row r="25" spans="1:7" ht="15.75" thickBot="1" x14ac:dyDescent="0.3">
      <c r="A25" s="1"/>
    </row>
    <row r="26" spans="1:7" ht="15.75" thickBot="1" x14ac:dyDescent="0.3">
      <c r="A26" s="365" t="s">
        <v>146</v>
      </c>
      <c r="B26" s="366"/>
      <c r="C26" s="366"/>
      <c r="D26" s="366"/>
      <c r="E26" s="366"/>
      <c r="F26" s="366"/>
      <c r="G26" s="366"/>
    </row>
    <row r="27" spans="1:7" ht="15.75" thickBot="1" x14ac:dyDescent="0.3">
      <c r="A27" s="362" t="s">
        <v>147</v>
      </c>
      <c r="B27" s="363"/>
      <c r="C27" s="363"/>
      <c r="D27" s="363"/>
      <c r="E27" s="363"/>
      <c r="F27" s="363"/>
      <c r="G27" s="364"/>
    </row>
    <row r="28" spans="1:7" ht="15.75" thickBot="1" x14ac:dyDescent="0.3">
      <c r="A28" s="362" t="s">
        <v>148</v>
      </c>
      <c r="B28" s="363"/>
      <c r="C28" s="363"/>
      <c r="D28" s="363"/>
      <c r="E28" s="363"/>
      <c r="F28" s="363"/>
      <c r="G28" s="364"/>
    </row>
    <row r="29" spans="1:7" ht="15.75" thickBot="1" x14ac:dyDescent="0.3">
      <c r="A29" s="369">
        <v>4.1666666666666664E-2</v>
      </c>
      <c r="B29" s="370"/>
      <c r="C29" s="370"/>
      <c r="D29" s="370"/>
      <c r="E29" s="370"/>
      <c r="F29" s="370"/>
      <c r="G29" s="371"/>
    </row>
    <row r="30" spans="1:7" ht="15.75" thickBot="1" x14ac:dyDescent="0.3">
      <c r="A30" s="362" t="s">
        <v>149</v>
      </c>
      <c r="B30" s="363"/>
      <c r="C30" s="363"/>
      <c r="D30" s="363"/>
      <c r="E30" s="363"/>
      <c r="F30" s="363"/>
      <c r="G30" s="364"/>
    </row>
    <row r="31" spans="1:7" ht="15.75" thickBot="1" x14ac:dyDescent="0.3">
      <c r="A31" s="362" t="s">
        <v>150</v>
      </c>
      <c r="B31" s="363"/>
      <c r="C31" s="363"/>
      <c r="D31" s="363"/>
      <c r="E31" s="363"/>
      <c r="F31" s="363"/>
      <c r="G31" s="364"/>
    </row>
    <row r="32" spans="1:7" ht="15.75" thickBot="1" x14ac:dyDescent="0.3">
      <c r="A32" s="362" t="s">
        <v>151</v>
      </c>
      <c r="B32" s="363"/>
      <c r="C32" s="363"/>
      <c r="D32" s="363"/>
      <c r="E32" s="363"/>
      <c r="F32" s="363"/>
      <c r="G32" s="364"/>
    </row>
    <row r="33" spans="1:13" ht="15.75" thickBot="1" x14ac:dyDescent="0.3">
      <c r="A33" s="362" t="s">
        <v>152</v>
      </c>
      <c r="B33" s="363"/>
      <c r="C33" s="363"/>
      <c r="D33" s="363"/>
      <c r="E33" s="363"/>
      <c r="F33" s="363"/>
      <c r="G33" s="364"/>
    </row>
    <row r="34" spans="1:13" ht="15.75" thickBot="1" x14ac:dyDescent="0.3">
      <c r="A34" s="362" t="s">
        <v>153</v>
      </c>
      <c r="B34" s="363"/>
      <c r="C34" s="363"/>
      <c r="D34" s="363"/>
      <c r="E34" s="363"/>
      <c r="F34" s="363"/>
      <c r="G34" s="364"/>
    </row>
    <row r="35" spans="1:13" ht="15.75" thickBot="1" x14ac:dyDescent="0.3">
      <c r="A35" s="362" t="s">
        <v>154</v>
      </c>
      <c r="B35" s="363"/>
      <c r="C35" s="363"/>
      <c r="D35" s="363"/>
      <c r="E35" s="363"/>
      <c r="F35" s="363"/>
      <c r="G35" s="364"/>
    </row>
    <row r="36" spans="1:13" x14ac:dyDescent="0.25">
      <c r="A36" s="29"/>
      <c r="B36" s="29"/>
      <c r="C36" s="29"/>
      <c r="D36" s="29"/>
      <c r="E36" s="29"/>
      <c r="F36" s="29"/>
      <c r="G36" s="29"/>
    </row>
    <row r="37" spans="1:13" ht="15.75" thickBot="1" x14ac:dyDescent="0.3">
      <c r="A37" s="1"/>
    </row>
    <row r="38" spans="1:13" ht="15.75" thickBot="1" x14ac:dyDescent="0.3">
      <c r="A38" s="365" t="s">
        <v>155</v>
      </c>
      <c r="B38" s="366"/>
      <c r="C38" s="366"/>
      <c r="D38" s="366"/>
      <c r="E38" s="366"/>
      <c r="F38" s="366"/>
      <c r="G38" s="366"/>
      <c r="H38" s="366"/>
      <c r="I38" s="366"/>
      <c r="J38" s="366"/>
      <c r="K38" s="33"/>
      <c r="L38" s="381"/>
      <c r="M38" s="382"/>
    </row>
    <row r="39" spans="1:13" ht="15.75" thickBot="1" x14ac:dyDescent="0.3">
      <c r="A39" s="362" t="s">
        <v>156</v>
      </c>
      <c r="B39" s="363"/>
      <c r="C39" s="363"/>
      <c r="D39" s="363"/>
      <c r="E39" s="363"/>
      <c r="F39" s="363"/>
      <c r="G39" s="363"/>
      <c r="H39" s="363"/>
      <c r="I39" s="363"/>
      <c r="J39" s="363"/>
      <c r="K39" s="363"/>
      <c r="L39" s="363"/>
      <c r="M39" s="364"/>
    </row>
    <row r="40" spans="1:13" ht="15.75" thickBot="1" x14ac:dyDescent="0.3">
      <c r="A40" s="362" t="s">
        <v>157</v>
      </c>
      <c r="B40" s="363"/>
      <c r="C40" s="363"/>
      <c r="D40" s="363"/>
      <c r="E40" s="363"/>
      <c r="F40" s="363"/>
      <c r="G40" s="363"/>
      <c r="H40" s="363"/>
      <c r="I40" s="363"/>
      <c r="J40" s="363"/>
      <c r="K40" s="363"/>
      <c r="L40" s="363"/>
      <c r="M40" s="364"/>
    </row>
    <row r="41" spans="1:13" ht="15.75" thickBot="1" x14ac:dyDescent="0.3">
      <c r="A41" s="362" t="s">
        <v>158</v>
      </c>
      <c r="B41" s="363"/>
      <c r="C41" s="363"/>
      <c r="D41" s="363"/>
      <c r="E41" s="363"/>
      <c r="F41" s="363"/>
      <c r="G41" s="363"/>
      <c r="H41" s="363"/>
      <c r="I41" s="363"/>
      <c r="J41" s="363"/>
      <c r="K41" s="363"/>
      <c r="L41" s="363"/>
      <c r="M41" s="364"/>
    </row>
    <row r="42" spans="1:13" ht="15.75" thickBot="1" x14ac:dyDescent="0.3">
      <c r="A42" s="362" t="s">
        <v>159</v>
      </c>
      <c r="B42" s="363"/>
      <c r="C42" s="363"/>
      <c r="D42" s="363"/>
      <c r="E42" s="363"/>
      <c r="F42" s="363"/>
      <c r="G42" s="363"/>
      <c r="H42" s="363"/>
      <c r="I42" s="363"/>
      <c r="J42" s="363"/>
      <c r="K42" s="363"/>
      <c r="L42" s="363"/>
      <c r="M42" s="364"/>
    </row>
    <row r="43" spans="1:13" ht="15.75" thickBot="1" x14ac:dyDescent="0.3">
      <c r="A43" s="362" t="s">
        <v>160</v>
      </c>
      <c r="B43" s="363"/>
      <c r="C43" s="363"/>
      <c r="D43" s="363"/>
      <c r="E43" s="363"/>
      <c r="F43" s="363"/>
      <c r="G43" s="363"/>
      <c r="H43" s="363"/>
      <c r="I43" s="363"/>
      <c r="J43" s="363"/>
      <c r="K43" s="363"/>
      <c r="L43" s="363"/>
      <c r="M43" s="364"/>
    </row>
    <row r="44" spans="1:13" ht="15.75" thickBot="1" x14ac:dyDescent="0.3">
      <c r="A44" s="362" t="s">
        <v>161</v>
      </c>
      <c r="B44" s="363"/>
      <c r="C44" s="363"/>
      <c r="D44" s="363"/>
      <c r="E44" s="363"/>
      <c r="F44" s="363"/>
      <c r="G44" s="363"/>
      <c r="H44" s="363"/>
      <c r="I44" s="363"/>
      <c r="J44" s="363"/>
      <c r="K44" s="363"/>
      <c r="L44" s="363"/>
      <c r="M44" s="364"/>
    </row>
    <row r="45" spans="1:13" ht="15.75" thickBot="1" x14ac:dyDescent="0.3">
      <c r="A45" s="363"/>
      <c r="B45" s="363"/>
      <c r="C45" s="30"/>
      <c r="D45" s="363"/>
      <c r="E45" s="363"/>
      <c r="F45" s="363"/>
      <c r="G45" s="363"/>
      <c r="H45" s="30"/>
      <c r="I45" s="363"/>
      <c r="J45" s="363"/>
      <c r="K45" s="30"/>
      <c r="L45" s="363"/>
      <c r="M45" s="363"/>
    </row>
    <row r="46" spans="1:13" ht="15.75" thickBot="1" x14ac:dyDescent="0.3">
      <c r="A46" s="365" t="s">
        <v>162</v>
      </c>
      <c r="B46" s="366"/>
      <c r="C46" s="366"/>
      <c r="D46" s="366"/>
      <c r="E46" s="366"/>
      <c r="F46" s="366"/>
      <c r="G46" s="366"/>
      <c r="H46" s="366"/>
      <c r="I46" s="366"/>
      <c r="J46" s="366"/>
      <c r="K46" s="34"/>
      <c r="L46" s="381"/>
      <c r="M46" s="382"/>
    </row>
    <row r="47" spans="1:13" ht="15.75" thickBot="1" x14ac:dyDescent="0.3">
      <c r="A47" s="362" t="s">
        <v>163</v>
      </c>
      <c r="B47" s="363"/>
      <c r="C47" s="363"/>
      <c r="D47" s="363"/>
      <c r="E47" s="363"/>
      <c r="F47" s="363"/>
      <c r="G47" s="363"/>
      <c r="H47" s="363"/>
      <c r="I47" s="363"/>
      <c r="J47" s="363"/>
      <c r="K47" s="363"/>
      <c r="L47" s="363"/>
      <c r="M47" s="364"/>
    </row>
    <row r="48" spans="1:13" ht="15.75" thickBot="1" x14ac:dyDescent="0.3">
      <c r="A48" s="362" t="s">
        <v>164</v>
      </c>
      <c r="B48" s="363"/>
      <c r="C48" s="363"/>
      <c r="D48" s="363"/>
      <c r="E48" s="363"/>
      <c r="F48" s="363"/>
      <c r="G48" s="363"/>
      <c r="H48" s="363"/>
      <c r="I48" s="363"/>
      <c r="J48" s="363"/>
      <c r="K48" s="363"/>
      <c r="L48" s="363"/>
      <c r="M48" s="364"/>
    </row>
    <row r="49" spans="1:13" ht="15.75" thickBot="1" x14ac:dyDescent="0.3">
      <c r="A49" s="362" t="s">
        <v>165</v>
      </c>
      <c r="B49" s="363"/>
      <c r="C49" s="363"/>
      <c r="D49" s="363"/>
      <c r="E49" s="363"/>
      <c r="F49" s="363"/>
      <c r="G49" s="363"/>
      <c r="H49" s="363"/>
      <c r="I49" s="363"/>
      <c r="J49" s="363"/>
      <c r="K49" s="363"/>
      <c r="L49" s="363"/>
      <c r="M49" s="364"/>
    </row>
    <row r="50" spans="1:13" ht="15.75" thickBot="1" x14ac:dyDescent="0.3">
      <c r="A50" s="362" t="s">
        <v>166</v>
      </c>
      <c r="B50" s="363"/>
      <c r="C50" s="363"/>
      <c r="D50" s="363"/>
      <c r="E50" s="363"/>
      <c r="F50" s="363"/>
      <c r="G50" s="363"/>
      <c r="H50" s="363"/>
      <c r="I50" s="363"/>
      <c r="J50" s="363"/>
      <c r="K50" s="363"/>
      <c r="L50" s="363"/>
      <c r="M50" s="364"/>
    </row>
    <row r="51" spans="1:13" ht="15.75" thickBot="1" x14ac:dyDescent="0.3">
      <c r="A51" s="378" t="s">
        <v>167</v>
      </c>
      <c r="B51" s="379"/>
      <c r="C51" s="379"/>
      <c r="D51" s="379"/>
      <c r="E51" s="379"/>
      <c r="F51" s="379"/>
      <c r="G51" s="379"/>
      <c r="H51" s="379"/>
      <c r="I51" s="379"/>
      <c r="J51" s="379"/>
      <c r="K51" s="379"/>
      <c r="L51" s="379"/>
      <c r="M51" s="380"/>
    </row>
    <row r="52" spans="1:13" ht="15.75" thickBot="1" x14ac:dyDescent="0.3">
      <c r="A52" s="362" t="s">
        <v>168</v>
      </c>
      <c r="B52" s="363"/>
      <c r="C52" s="363"/>
      <c r="D52" s="363"/>
      <c r="E52" s="363"/>
      <c r="F52" s="363"/>
      <c r="G52" s="363"/>
      <c r="H52" s="363"/>
      <c r="I52" s="363"/>
      <c r="J52" s="363"/>
      <c r="K52" s="363"/>
      <c r="L52" s="363"/>
      <c r="M52" s="364"/>
    </row>
    <row r="53" spans="1:13" ht="15.75" thickBot="1" x14ac:dyDescent="0.3">
      <c r="A53" s="362" t="s">
        <v>169</v>
      </c>
      <c r="B53" s="363"/>
      <c r="C53" s="363"/>
      <c r="D53" s="363"/>
      <c r="E53" s="363"/>
      <c r="F53" s="363"/>
      <c r="G53" s="363"/>
      <c r="H53" s="363"/>
      <c r="I53" s="363"/>
      <c r="J53" s="363"/>
      <c r="K53" s="363"/>
      <c r="L53" s="363"/>
      <c r="M53" s="364"/>
    </row>
    <row r="54" spans="1:13" ht="15.75" thickBot="1" x14ac:dyDescent="0.3">
      <c r="A54" s="362" t="s">
        <v>170</v>
      </c>
      <c r="B54" s="363"/>
      <c r="C54" s="363"/>
      <c r="D54" s="363"/>
      <c r="E54" s="363"/>
      <c r="F54" s="363"/>
      <c r="G54" s="363"/>
      <c r="H54" s="363"/>
      <c r="I54" s="363"/>
      <c r="J54" s="363"/>
      <c r="K54" s="363"/>
      <c r="L54" s="363"/>
      <c r="M54" s="368"/>
    </row>
    <row r="55" spans="1:13" ht="15.75" thickBot="1" x14ac:dyDescent="0.3">
      <c r="A55" s="362" t="s">
        <v>171</v>
      </c>
      <c r="B55" s="363"/>
      <c r="C55" s="363"/>
      <c r="D55" s="363"/>
      <c r="E55" s="363"/>
      <c r="F55" s="363"/>
      <c r="G55" s="363"/>
      <c r="H55" s="363"/>
      <c r="I55" s="363"/>
      <c r="J55" s="363"/>
      <c r="K55" s="363"/>
      <c r="L55" s="363"/>
      <c r="M55" s="368"/>
    </row>
    <row r="56" spans="1:13" ht="15.75" thickBot="1" x14ac:dyDescent="0.3">
      <c r="A56" s="362"/>
      <c r="B56" s="363"/>
      <c r="C56" s="363"/>
      <c r="D56" s="363"/>
      <c r="E56" s="363"/>
      <c r="F56" s="363"/>
      <c r="G56" s="363"/>
      <c r="H56" s="363"/>
      <c r="I56" s="363"/>
      <c r="J56" s="363"/>
      <c r="K56" s="363"/>
      <c r="L56" s="363"/>
      <c r="M56" s="364"/>
    </row>
    <row r="57" spans="1:13" ht="15.75" thickBot="1" x14ac:dyDescent="0.3">
      <c r="A57" s="362" t="s">
        <v>172</v>
      </c>
      <c r="B57" s="363"/>
      <c r="C57" s="363"/>
      <c r="D57" s="363"/>
      <c r="E57" s="363"/>
      <c r="F57" s="363"/>
      <c r="G57" s="363"/>
      <c r="H57" s="363"/>
      <c r="I57" s="363"/>
      <c r="J57" s="363"/>
      <c r="K57" s="363"/>
      <c r="L57" s="363"/>
      <c r="M57" s="364"/>
    </row>
    <row r="58" spans="1:13" ht="15.75" thickBot="1" x14ac:dyDescent="0.3">
      <c r="A58" s="362"/>
      <c r="B58" s="363"/>
      <c r="C58" s="363"/>
      <c r="D58" s="363"/>
      <c r="E58" s="363"/>
      <c r="F58" s="363"/>
      <c r="G58" s="363"/>
      <c r="H58" s="363"/>
      <c r="I58" s="363"/>
      <c r="J58" s="363"/>
      <c r="K58" s="363"/>
      <c r="L58" s="363"/>
      <c r="M58" s="364"/>
    </row>
    <row r="59" spans="1:13" ht="15.75" thickBot="1" x14ac:dyDescent="0.3">
      <c r="A59" s="362" t="s">
        <v>131</v>
      </c>
      <c r="B59" s="363"/>
      <c r="C59" s="363"/>
      <c r="D59" s="363"/>
      <c r="E59" s="368"/>
      <c r="F59" s="362" t="s">
        <v>132</v>
      </c>
      <c r="G59" s="363"/>
      <c r="H59" s="363"/>
      <c r="I59" s="363"/>
      <c r="J59" s="363"/>
      <c r="K59" s="363"/>
      <c r="L59" s="363"/>
      <c r="M59" s="364"/>
    </row>
    <row r="60" spans="1:13" ht="15.75" thickBot="1" x14ac:dyDescent="0.3">
      <c r="A60" s="30"/>
      <c r="B60" s="363"/>
      <c r="C60" s="363"/>
      <c r="D60" s="363"/>
      <c r="E60" s="363"/>
      <c r="F60" s="363"/>
      <c r="G60" s="363"/>
      <c r="H60" s="363"/>
      <c r="I60" s="363"/>
      <c r="J60" s="363"/>
      <c r="K60" s="363"/>
      <c r="L60" s="363"/>
      <c r="M60" s="30"/>
    </row>
    <row r="61" spans="1:13" ht="15.75" thickBot="1" x14ac:dyDescent="0.3">
      <c r="A61" s="365" t="s">
        <v>173</v>
      </c>
      <c r="B61" s="366"/>
      <c r="C61" s="366"/>
      <c r="D61" s="366"/>
      <c r="E61" s="366"/>
      <c r="F61" s="366"/>
      <c r="G61" s="366"/>
      <c r="H61" s="366"/>
      <c r="I61" s="366"/>
      <c r="J61" s="366"/>
      <c r="K61" s="366"/>
      <c r="L61" s="383"/>
      <c r="M61" s="384"/>
    </row>
    <row r="62" spans="1:13" ht="15.75" thickBot="1" x14ac:dyDescent="0.3">
      <c r="A62" s="362" t="s">
        <v>174</v>
      </c>
      <c r="B62" s="363"/>
      <c r="C62" s="363"/>
      <c r="D62" s="363"/>
      <c r="E62" s="363"/>
      <c r="F62" s="363"/>
      <c r="G62" s="363"/>
      <c r="H62" s="363"/>
      <c r="I62" s="363"/>
      <c r="J62" s="363"/>
      <c r="K62" s="363"/>
      <c r="L62" s="363"/>
      <c r="M62" s="364"/>
    </row>
    <row r="63" spans="1:13" x14ac:dyDescent="0.25">
      <c r="A63" s="372" t="s">
        <v>175</v>
      </c>
      <c r="B63" s="373"/>
      <c r="C63" s="373"/>
      <c r="D63" s="373"/>
      <c r="E63" s="373"/>
      <c r="F63" s="373"/>
      <c r="G63" s="373"/>
      <c r="H63" s="373"/>
      <c r="I63" s="373"/>
      <c r="J63" s="373"/>
      <c r="K63" s="373"/>
      <c r="L63" s="373"/>
      <c r="M63" s="374"/>
    </row>
    <row r="64" spans="1:13" ht="15.75" thickBot="1" x14ac:dyDescent="0.3">
      <c r="A64" s="375" t="s">
        <v>176</v>
      </c>
      <c r="B64" s="376"/>
      <c r="C64" s="376"/>
      <c r="D64" s="376"/>
      <c r="E64" s="376"/>
      <c r="F64" s="376"/>
      <c r="G64" s="376"/>
      <c r="H64" s="376"/>
      <c r="I64" s="376"/>
      <c r="J64" s="376"/>
      <c r="K64" s="376"/>
      <c r="L64" s="376"/>
      <c r="M64" s="377"/>
    </row>
    <row r="65" spans="1:13" ht="15.75" thickBot="1" x14ac:dyDescent="0.3">
      <c r="A65" s="362" t="s">
        <v>177</v>
      </c>
      <c r="B65" s="363"/>
      <c r="C65" s="363"/>
      <c r="D65" s="363"/>
      <c r="E65" s="363"/>
      <c r="F65" s="363"/>
      <c r="G65" s="363"/>
      <c r="H65" s="363"/>
      <c r="I65" s="363"/>
      <c r="J65" s="363"/>
      <c r="K65" s="363"/>
      <c r="L65" s="363"/>
      <c r="M65" s="364"/>
    </row>
    <row r="66" spans="1:13" ht="15.75" thickBot="1" x14ac:dyDescent="0.3">
      <c r="A66" s="362" t="s">
        <v>178</v>
      </c>
      <c r="B66" s="363"/>
      <c r="C66" s="363"/>
      <c r="D66" s="363"/>
      <c r="E66" s="363"/>
      <c r="F66" s="363"/>
      <c r="G66" s="363"/>
      <c r="H66" s="363"/>
      <c r="I66" s="363"/>
      <c r="J66" s="363"/>
      <c r="K66" s="363"/>
      <c r="L66" s="363"/>
      <c r="M66" s="364"/>
    </row>
    <row r="67" spans="1:13" ht="15.75" thickBot="1" x14ac:dyDescent="0.3">
      <c r="A67" s="362" t="s">
        <v>179</v>
      </c>
      <c r="B67" s="363"/>
      <c r="C67" s="363"/>
      <c r="D67" s="363"/>
      <c r="E67" s="363"/>
      <c r="F67" s="363"/>
      <c r="G67" s="363"/>
      <c r="H67" s="363"/>
      <c r="I67" s="363"/>
      <c r="J67" s="363"/>
      <c r="K67" s="363"/>
      <c r="L67" s="363"/>
      <c r="M67" s="364"/>
    </row>
    <row r="68" spans="1:13" ht="15.75" thickBot="1" x14ac:dyDescent="0.3">
      <c r="A68" s="363"/>
      <c r="B68" s="363"/>
      <c r="C68" s="30"/>
      <c r="D68" s="363"/>
      <c r="E68" s="363"/>
      <c r="F68" s="363"/>
      <c r="G68" s="363"/>
      <c r="H68" s="30"/>
      <c r="I68" s="363"/>
      <c r="J68" s="363"/>
      <c r="K68" s="30"/>
      <c r="L68" s="363"/>
      <c r="M68" s="363"/>
    </row>
    <row r="69" spans="1:13" ht="15.75" thickBot="1" x14ac:dyDescent="0.3">
      <c r="A69" s="365" t="s">
        <v>180</v>
      </c>
      <c r="B69" s="366"/>
      <c r="C69" s="366"/>
      <c r="D69" s="366"/>
      <c r="E69" s="366"/>
      <c r="F69" s="366"/>
      <c r="G69" s="366"/>
      <c r="H69" s="366"/>
      <c r="I69" s="366"/>
      <c r="J69" s="366"/>
      <c r="K69" s="366"/>
      <c r="L69" s="366"/>
      <c r="M69" s="385"/>
    </row>
    <row r="70" spans="1:13" ht="15.75" thickBot="1" x14ac:dyDescent="0.3">
      <c r="A70" s="362" t="s">
        <v>181</v>
      </c>
      <c r="B70" s="363"/>
      <c r="C70" s="363"/>
      <c r="D70" s="363"/>
      <c r="E70" s="363"/>
      <c r="F70" s="363"/>
      <c r="G70" s="363"/>
      <c r="H70" s="363"/>
      <c r="I70" s="363"/>
      <c r="J70" s="363"/>
      <c r="K70" s="363"/>
      <c r="L70" s="363"/>
      <c r="M70" s="364"/>
    </row>
    <row r="71" spans="1:13" ht="15.75" thickBot="1" x14ac:dyDescent="0.3">
      <c r="A71" s="362" t="s">
        <v>182</v>
      </c>
      <c r="B71" s="363"/>
      <c r="C71" s="363"/>
      <c r="D71" s="363"/>
      <c r="E71" s="363"/>
      <c r="F71" s="363"/>
      <c r="G71" s="363"/>
      <c r="H71" s="363"/>
      <c r="I71" s="363"/>
      <c r="J71" s="363"/>
      <c r="K71" s="363"/>
      <c r="L71" s="363"/>
      <c r="M71" s="364"/>
    </row>
  </sheetData>
  <mergeCells count="78">
    <mergeCell ref="A70:M70"/>
    <mergeCell ref="A71:M71"/>
    <mergeCell ref="A69:M69"/>
    <mergeCell ref="A66:M66"/>
    <mergeCell ref="A67:M67"/>
    <mergeCell ref="A68:B68"/>
    <mergeCell ref="D68:G68"/>
    <mergeCell ref="I68:J68"/>
    <mergeCell ref="L68:M68"/>
    <mergeCell ref="A65:M65"/>
    <mergeCell ref="A57:M57"/>
    <mergeCell ref="A58:M58"/>
    <mergeCell ref="A59:E59"/>
    <mergeCell ref="F59:M59"/>
    <mergeCell ref="B60:D60"/>
    <mergeCell ref="E60:F60"/>
    <mergeCell ref="G60:I60"/>
    <mergeCell ref="J60:L60"/>
    <mergeCell ref="A61:K61"/>
    <mergeCell ref="L61:M61"/>
    <mergeCell ref="A62:M62"/>
    <mergeCell ref="A63:M63"/>
    <mergeCell ref="A64:M64"/>
    <mergeCell ref="A56:M56"/>
    <mergeCell ref="A46:J46"/>
    <mergeCell ref="L46:M46"/>
    <mergeCell ref="A47:M47"/>
    <mergeCell ref="A48:M48"/>
    <mergeCell ref="A49:M49"/>
    <mergeCell ref="A50:M50"/>
    <mergeCell ref="A51:M51"/>
    <mergeCell ref="A52:M52"/>
    <mergeCell ref="A53:M53"/>
    <mergeCell ref="A54:M54"/>
    <mergeCell ref="A55:M55"/>
    <mergeCell ref="A43:M43"/>
    <mergeCell ref="A44:M44"/>
    <mergeCell ref="A45:B45"/>
    <mergeCell ref="D45:G45"/>
    <mergeCell ref="I45:J45"/>
    <mergeCell ref="L45:M45"/>
    <mergeCell ref="A42:M42"/>
    <mergeCell ref="A30:G30"/>
    <mergeCell ref="A31:G31"/>
    <mergeCell ref="A32:G32"/>
    <mergeCell ref="A33:G33"/>
    <mergeCell ref="A34:G34"/>
    <mergeCell ref="A35:G35"/>
    <mergeCell ref="A38:J38"/>
    <mergeCell ref="L38:M38"/>
    <mergeCell ref="A39:M39"/>
    <mergeCell ref="A40:M40"/>
    <mergeCell ref="A41:M41"/>
    <mergeCell ref="A29:G29"/>
    <mergeCell ref="B15:D15"/>
    <mergeCell ref="A16:C16"/>
    <mergeCell ref="A17:D18"/>
    <mergeCell ref="A19:D19"/>
    <mergeCell ref="A20:D20"/>
    <mergeCell ref="A21:D21"/>
    <mergeCell ref="A22:D22"/>
    <mergeCell ref="A23:D23"/>
    <mergeCell ref="A26:G26"/>
    <mergeCell ref="A27:G27"/>
    <mergeCell ref="A28:G28"/>
    <mergeCell ref="A14:D14"/>
    <mergeCell ref="A3:D3"/>
    <mergeCell ref="A4:D4"/>
    <mergeCell ref="A5:D5"/>
    <mergeCell ref="A6:D6"/>
    <mergeCell ref="A7:D7"/>
    <mergeCell ref="A8:B8"/>
    <mergeCell ref="C8:D8"/>
    <mergeCell ref="A9:D9"/>
    <mergeCell ref="A10:D10"/>
    <mergeCell ref="A11:D11"/>
    <mergeCell ref="A12:D12"/>
    <mergeCell ref="A13:D13"/>
  </mergeCells>
  <pageMargins left="0.70866141732283472" right="0.70866141732283472" top="0.74803149606299213" bottom="0.74803149606299213" header="0.31496062992125984" footer="0.31496062992125984"/>
  <pageSetup scale="58"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8"/>
  <sheetViews>
    <sheetView topLeftCell="A229" workbookViewId="0">
      <selection sqref="A1:H1"/>
    </sheetView>
  </sheetViews>
  <sheetFormatPr baseColWidth="10" defaultRowHeight="15" x14ac:dyDescent="0.25"/>
  <cols>
    <col min="1" max="1" width="30.85546875" customWidth="1"/>
    <col min="2" max="2" width="39.85546875" customWidth="1"/>
    <col min="3" max="3" width="49.5703125" customWidth="1"/>
    <col min="4" max="4" width="17.28515625" customWidth="1"/>
    <col min="5" max="5" width="29" customWidth="1"/>
    <col min="6" max="6" width="15" customWidth="1"/>
    <col min="7" max="7" width="15.28515625" customWidth="1"/>
    <col min="8" max="8" width="13.85546875" customWidth="1"/>
  </cols>
  <sheetData>
    <row r="1" spans="1:8" x14ac:dyDescent="0.25">
      <c r="A1" s="386"/>
      <c r="B1" s="386"/>
      <c r="C1" s="386"/>
      <c r="D1" s="386"/>
      <c r="E1" s="386"/>
      <c r="F1" s="386"/>
      <c r="G1" s="386"/>
      <c r="H1" s="386"/>
    </row>
    <row r="2" spans="1:8" x14ac:dyDescent="0.25">
      <c r="A2" s="228" t="s">
        <v>1010</v>
      </c>
      <c r="D2" s="229" t="s">
        <v>1011</v>
      </c>
      <c r="H2" s="230" t="s">
        <v>1012</v>
      </c>
    </row>
    <row r="3" spans="1:8" x14ac:dyDescent="0.25">
      <c r="A3" s="231" t="s">
        <v>1013</v>
      </c>
      <c r="H3" s="230" t="s">
        <v>1014</v>
      </c>
    </row>
    <row r="4" spans="1:8" x14ac:dyDescent="0.25">
      <c r="A4" s="232"/>
      <c r="B4" s="232"/>
      <c r="C4" s="232"/>
      <c r="D4" s="232"/>
      <c r="E4" s="232"/>
      <c r="F4" s="232"/>
      <c r="G4" s="232"/>
      <c r="H4" s="232"/>
    </row>
    <row r="5" spans="1:8" x14ac:dyDescent="0.25">
      <c r="A5" s="232"/>
      <c r="B5" s="232"/>
      <c r="C5" s="232"/>
      <c r="D5" s="232"/>
      <c r="E5" s="232"/>
      <c r="F5" s="232"/>
      <c r="G5" s="232"/>
      <c r="H5" s="232"/>
    </row>
    <row r="6" spans="1:8" x14ac:dyDescent="0.25">
      <c r="A6" s="233" t="s">
        <v>1015</v>
      </c>
      <c r="B6" s="233" t="s">
        <v>1016</v>
      </c>
      <c r="C6" s="234" t="s">
        <v>1017</v>
      </c>
      <c r="D6" s="233" t="s">
        <v>1018</v>
      </c>
      <c r="E6" s="235"/>
      <c r="F6" s="235"/>
      <c r="G6" s="234" t="s">
        <v>1017</v>
      </c>
      <c r="H6" s="233" t="s">
        <v>1019</v>
      </c>
    </row>
    <row r="7" spans="1:8" x14ac:dyDescent="0.25">
      <c r="A7" s="235"/>
      <c r="B7" s="235"/>
      <c r="C7" s="233" t="s">
        <v>1020</v>
      </c>
      <c r="D7" s="234" t="s">
        <v>1021</v>
      </c>
      <c r="E7" s="236" t="s">
        <v>1022</v>
      </c>
      <c r="F7" s="236" t="s">
        <v>1023</v>
      </c>
      <c r="G7" s="233" t="s">
        <v>1020</v>
      </c>
      <c r="H7" s="234" t="s">
        <v>1021</v>
      </c>
    </row>
    <row r="8" spans="1:8" x14ac:dyDescent="0.25">
      <c r="A8" s="232"/>
      <c r="B8" s="232"/>
      <c r="C8" s="232"/>
      <c r="D8" s="232"/>
      <c r="E8" s="232"/>
      <c r="F8" s="232"/>
      <c r="G8" s="232"/>
      <c r="H8" s="232"/>
    </row>
    <row r="9" spans="1:8" x14ac:dyDescent="0.25">
      <c r="A9" s="235" t="s">
        <v>1024</v>
      </c>
      <c r="B9" s="235" t="s">
        <v>184</v>
      </c>
      <c r="C9" s="237">
        <v>29975485.699999999</v>
      </c>
      <c r="D9" s="235" t="s">
        <v>1025</v>
      </c>
      <c r="E9" s="237">
        <v>7542145.6200000001</v>
      </c>
      <c r="F9" s="237">
        <v>7208852.4699999997</v>
      </c>
      <c r="G9" s="237">
        <v>30308778.850000001</v>
      </c>
      <c r="H9" s="235" t="s">
        <v>1025</v>
      </c>
    </row>
    <row r="10" spans="1:8" x14ac:dyDescent="0.25">
      <c r="A10" s="235" t="s">
        <v>1026</v>
      </c>
      <c r="B10" s="235" t="s">
        <v>185</v>
      </c>
      <c r="C10" s="237">
        <v>11449012.529999999</v>
      </c>
      <c r="D10" s="235" t="s">
        <v>1025</v>
      </c>
      <c r="E10" s="237">
        <v>7542145.6200000001</v>
      </c>
      <c r="F10" s="237">
        <v>7208852.4699999997</v>
      </c>
      <c r="G10" s="237">
        <v>11782305.68</v>
      </c>
      <c r="H10" s="235" t="s">
        <v>1025</v>
      </c>
    </row>
    <row r="11" spans="1:8" x14ac:dyDescent="0.25">
      <c r="A11" s="233" t="s">
        <v>1027</v>
      </c>
      <c r="B11" s="233" t="s">
        <v>1028</v>
      </c>
      <c r="C11" s="238">
        <v>10116783.529999999</v>
      </c>
      <c r="D11" s="233" t="s">
        <v>1025</v>
      </c>
      <c r="E11" s="238">
        <v>4000538.81</v>
      </c>
      <c r="F11" s="238">
        <v>3278078.66</v>
      </c>
      <c r="G11" s="238">
        <v>10839243.68</v>
      </c>
      <c r="H11" s="233" t="s">
        <v>1025</v>
      </c>
    </row>
    <row r="12" spans="1:8" x14ac:dyDescent="0.25">
      <c r="A12" s="235" t="s">
        <v>1029</v>
      </c>
      <c r="B12" s="235" t="s">
        <v>1030</v>
      </c>
      <c r="C12" s="237">
        <v>7281041.4299999997</v>
      </c>
      <c r="D12" s="235" t="s">
        <v>1025</v>
      </c>
      <c r="E12" s="237">
        <v>4000538.81</v>
      </c>
      <c r="F12" s="237">
        <v>3278078.66</v>
      </c>
      <c r="G12" s="237">
        <v>8003501.5800000001</v>
      </c>
      <c r="H12" s="235" t="s">
        <v>1025</v>
      </c>
    </row>
    <row r="13" spans="1:8" x14ac:dyDescent="0.25">
      <c r="A13" s="235" t="s">
        <v>1031</v>
      </c>
      <c r="B13" s="235" t="s">
        <v>1032</v>
      </c>
      <c r="C13" s="237">
        <v>2030.21</v>
      </c>
      <c r="D13" s="235" t="s">
        <v>1025</v>
      </c>
      <c r="E13" s="237">
        <v>80621.5</v>
      </c>
      <c r="F13" s="237">
        <v>56188.7</v>
      </c>
      <c r="G13" s="237">
        <v>26463.01</v>
      </c>
      <c r="H13" s="235" t="s">
        <v>1025</v>
      </c>
    </row>
    <row r="14" spans="1:8" x14ac:dyDescent="0.25">
      <c r="A14" s="235" t="s">
        <v>1033</v>
      </c>
      <c r="B14" s="235" t="s">
        <v>1034</v>
      </c>
      <c r="C14" s="237">
        <v>2030.21</v>
      </c>
      <c r="D14" s="235" t="s">
        <v>1025</v>
      </c>
      <c r="E14" s="237">
        <v>80621.5</v>
      </c>
      <c r="F14" s="237">
        <v>56188.7</v>
      </c>
      <c r="G14" s="237">
        <v>26463.01</v>
      </c>
      <c r="H14" s="235" t="s">
        <v>1025</v>
      </c>
    </row>
    <row r="15" spans="1:8" x14ac:dyDescent="0.25">
      <c r="A15" s="235" t="s">
        <v>1035</v>
      </c>
      <c r="B15" s="235" t="s">
        <v>1036</v>
      </c>
      <c r="C15" s="237">
        <v>130982.68</v>
      </c>
      <c r="D15" s="235" t="s">
        <v>1025</v>
      </c>
      <c r="E15" s="237">
        <v>2153990</v>
      </c>
      <c r="F15" s="237">
        <v>1623888.84</v>
      </c>
      <c r="G15" s="237">
        <v>661083.84</v>
      </c>
      <c r="H15" s="235" t="s">
        <v>1025</v>
      </c>
    </row>
    <row r="16" spans="1:8" x14ac:dyDescent="0.25">
      <c r="A16" s="235" t="s">
        <v>1037</v>
      </c>
      <c r="B16" s="235" t="s">
        <v>1038</v>
      </c>
      <c r="C16" s="237">
        <v>71783.520000000004</v>
      </c>
      <c r="D16" s="235" t="s">
        <v>1025</v>
      </c>
      <c r="E16" s="237">
        <v>2153990</v>
      </c>
      <c r="F16" s="237">
        <v>1586472.24</v>
      </c>
      <c r="G16" s="237">
        <v>639301.28</v>
      </c>
      <c r="H16" s="235" t="s">
        <v>1025</v>
      </c>
    </row>
    <row r="17" spans="1:8" x14ac:dyDescent="0.25">
      <c r="A17" s="235" t="s">
        <v>1039</v>
      </c>
      <c r="B17" s="235" t="s">
        <v>1040</v>
      </c>
      <c r="C17" s="237">
        <v>59199.16</v>
      </c>
      <c r="D17" s="235" t="s">
        <v>1025</v>
      </c>
      <c r="E17" s="237">
        <v>0</v>
      </c>
      <c r="F17" s="237">
        <v>37416.6</v>
      </c>
      <c r="G17" s="237">
        <v>21782.560000000001</v>
      </c>
      <c r="H17" s="235" t="s">
        <v>1025</v>
      </c>
    </row>
    <row r="18" spans="1:8" x14ac:dyDescent="0.25">
      <c r="A18" s="235" t="s">
        <v>1041</v>
      </c>
      <c r="B18" s="235" t="s">
        <v>1042</v>
      </c>
      <c r="C18" s="237">
        <v>2159380</v>
      </c>
      <c r="D18" s="235" t="s">
        <v>1025</v>
      </c>
      <c r="E18" s="237">
        <v>431876</v>
      </c>
      <c r="F18" s="237">
        <v>0</v>
      </c>
      <c r="G18" s="237">
        <v>2591256</v>
      </c>
      <c r="H18" s="235" t="s">
        <v>1025</v>
      </c>
    </row>
    <row r="19" spans="1:8" x14ac:dyDescent="0.25">
      <c r="A19" s="235" t="s">
        <v>1043</v>
      </c>
      <c r="B19" s="235" t="s">
        <v>1044</v>
      </c>
      <c r="C19" s="237">
        <v>2159380</v>
      </c>
      <c r="D19" s="235" t="s">
        <v>1025</v>
      </c>
      <c r="E19" s="237">
        <v>431876</v>
      </c>
      <c r="F19" s="237">
        <v>0</v>
      </c>
      <c r="G19" s="237">
        <v>2591256</v>
      </c>
      <c r="H19" s="235" t="s">
        <v>1025</v>
      </c>
    </row>
    <row r="20" spans="1:8" x14ac:dyDescent="0.25">
      <c r="A20" s="235" t="s">
        <v>1045</v>
      </c>
      <c r="B20" s="235" t="s">
        <v>1046</v>
      </c>
      <c r="C20" s="237">
        <v>361222.81</v>
      </c>
      <c r="D20" s="235" t="s">
        <v>1025</v>
      </c>
      <c r="E20" s="237">
        <v>347887</v>
      </c>
      <c r="F20" s="237">
        <v>377923.84000000003</v>
      </c>
      <c r="G20" s="237">
        <v>331185.96999999997</v>
      </c>
      <c r="H20" s="235" t="s">
        <v>1025</v>
      </c>
    </row>
    <row r="21" spans="1:8" x14ac:dyDescent="0.25">
      <c r="A21" s="235" t="s">
        <v>1047</v>
      </c>
      <c r="B21" s="235" t="s">
        <v>1048</v>
      </c>
      <c r="C21" s="237">
        <v>361222.81</v>
      </c>
      <c r="D21" s="235" t="s">
        <v>1025</v>
      </c>
      <c r="E21" s="237">
        <v>347887</v>
      </c>
      <c r="F21" s="237">
        <v>377923.84000000003</v>
      </c>
      <c r="G21" s="237">
        <v>331185.96999999997</v>
      </c>
      <c r="H21" s="235" t="s">
        <v>1025</v>
      </c>
    </row>
    <row r="22" spans="1:8" x14ac:dyDescent="0.25">
      <c r="A22" s="235" t="s">
        <v>1049</v>
      </c>
      <c r="B22" s="235" t="s">
        <v>1050</v>
      </c>
      <c r="C22" s="237">
        <v>612424.55000000005</v>
      </c>
      <c r="D22" s="235" t="s">
        <v>1025</v>
      </c>
      <c r="E22" s="237">
        <v>124897</v>
      </c>
      <c r="F22" s="237">
        <v>0</v>
      </c>
      <c r="G22" s="237">
        <v>737321.55</v>
      </c>
      <c r="H22" s="235" t="s">
        <v>1025</v>
      </c>
    </row>
    <row r="23" spans="1:8" x14ac:dyDescent="0.25">
      <c r="A23" s="235" t="s">
        <v>1051</v>
      </c>
      <c r="B23" s="235" t="s">
        <v>1052</v>
      </c>
      <c r="C23" s="237">
        <v>612424.55000000005</v>
      </c>
      <c r="D23" s="235" t="s">
        <v>1025</v>
      </c>
      <c r="E23" s="237">
        <v>124897</v>
      </c>
      <c r="F23" s="237">
        <v>0</v>
      </c>
      <c r="G23" s="237">
        <v>737321.55</v>
      </c>
      <c r="H23" s="235" t="s">
        <v>1025</v>
      </c>
    </row>
    <row r="24" spans="1:8" x14ac:dyDescent="0.25">
      <c r="A24" s="235" t="s">
        <v>1053</v>
      </c>
      <c r="B24" s="235" t="s">
        <v>1054</v>
      </c>
      <c r="C24" s="237">
        <v>690562.12</v>
      </c>
      <c r="D24" s="235" t="s">
        <v>1025</v>
      </c>
      <c r="E24" s="237">
        <v>764330</v>
      </c>
      <c r="F24" s="237">
        <v>1144236.67</v>
      </c>
      <c r="G24" s="237">
        <v>310655.45</v>
      </c>
      <c r="H24" s="235" t="s">
        <v>1025</v>
      </c>
    </row>
    <row r="25" spans="1:8" x14ac:dyDescent="0.25">
      <c r="A25" s="235" t="s">
        <v>1055</v>
      </c>
      <c r="B25" s="235" t="s">
        <v>1056</v>
      </c>
      <c r="C25" s="237">
        <v>690562.12</v>
      </c>
      <c r="D25" s="235" t="s">
        <v>1025</v>
      </c>
      <c r="E25" s="237">
        <v>764330</v>
      </c>
      <c r="F25" s="237">
        <v>1144236.67</v>
      </c>
      <c r="G25" s="237">
        <v>310655.45</v>
      </c>
      <c r="H25" s="235" t="s">
        <v>1025</v>
      </c>
    </row>
    <row r="26" spans="1:8" x14ac:dyDescent="0.25">
      <c r="A26" s="235" t="s">
        <v>1057</v>
      </c>
      <c r="B26" s="235" t="s">
        <v>1058</v>
      </c>
      <c r="C26" s="237">
        <v>25433.05</v>
      </c>
      <c r="D26" s="235" t="s">
        <v>1025</v>
      </c>
      <c r="E26" s="237">
        <v>11596.82</v>
      </c>
      <c r="F26" s="237">
        <v>14101.32</v>
      </c>
      <c r="G26" s="237">
        <v>22928.55</v>
      </c>
      <c r="H26" s="235" t="s">
        <v>1025</v>
      </c>
    </row>
    <row r="27" spans="1:8" x14ac:dyDescent="0.25">
      <c r="A27" s="235" t="s">
        <v>1059</v>
      </c>
      <c r="B27" s="235" t="s">
        <v>1060</v>
      </c>
      <c r="C27" s="237">
        <v>14231</v>
      </c>
      <c r="D27" s="235" t="s">
        <v>1025</v>
      </c>
      <c r="E27" s="237">
        <v>7116</v>
      </c>
      <c r="F27" s="237">
        <v>14101.32</v>
      </c>
      <c r="G27" s="237">
        <v>7245.68</v>
      </c>
      <c r="H27" s="235" t="s">
        <v>1025</v>
      </c>
    </row>
    <row r="28" spans="1:8" x14ac:dyDescent="0.25">
      <c r="A28" s="235" t="s">
        <v>1061</v>
      </c>
      <c r="B28" s="235" t="s">
        <v>1062</v>
      </c>
      <c r="C28" s="237">
        <v>11202.05</v>
      </c>
      <c r="D28" s="235" t="s">
        <v>1025</v>
      </c>
      <c r="E28" s="237">
        <v>4480.82</v>
      </c>
      <c r="F28" s="237">
        <v>0</v>
      </c>
      <c r="G28" s="237">
        <v>15682.87</v>
      </c>
      <c r="H28" s="235" t="s">
        <v>1025</v>
      </c>
    </row>
    <row r="29" spans="1:8" x14ac:dyDescent="0.25">
      <c r="A29" s="235" t="s">
        <v>1063</v>
      </c>
      <c r="B29" s="235" t="s">
        <v>1064</v>
      </c>
      <c r="C29" s="237">
        <v>64581.36</v>
      </c>
      <c r="D29" s="235" t="s">
        <v>1025</v>
      </c>
      <c r="E29" s="237">
        <v>38255.56</v>
      </c>
      <c r="F29" s="237">
        <v>61739.29</v>
      </c>
      <c r="G29" s="237">
        <v>41097.629999999997</v>
      </c>
      <c r="H29" s="235" t="s">
        <v>1025</v>
      </c>
    </row>
    <row r="30" spans="1:8" x14ac:dyDescent="0.25">
      <c r="A30" s="235" t="s">
        <v>1065</v>
      </c>
      <c r="B30" s="235" t="s">
        <v>1066</v>
      </c>
      <c r="C30" s="237">
        <v>23505.14</v>
      </c>
      <c r="D30" s="235" t="s">
        <v>1025</v>
      </c>
      <c r="E30" s="237">
        <v>11754</v>
      </c>
      <c r="F30" s="237">
        <v>23414.57</v>
      </c>
      <c r="G30" s="237">
        <v>11844.57</v>
      </c>
      <c r="H30" s="235" t="s">
        <v>1025</v>
      </c>
    </row>
    <row r="31" spans="1:8" x14ac:dyDescent="0.25">
      <c r="A31" s="235" t="s">
        <v>1067</v>
      </c>
      <c r="B31" s="235" t="s">
        <v>1068</v>
      </c>
      <c r="C31" s="237">
        <v>41076.22</v>
      </c>
      <c r="D31" s="235" t="s">
        <v>1025</v>
      </c>
      <c r="E31" s="237">
        <v>26501.56</v>
      </c>
      <c r="F31" s="237">
        <v>38324.720000000001</v>
      </c>
      <c r="G31" s="237">
        <v>29253.06</v>
      </c>
      <c r="H31" s="235" t="s">
        <v>1025</v>
      </c>
    </row>
    <row r="32" spans="1:8" x14ac:dyDescent="0.25">
      <c r="A32" s="235" t="s">
        <v>1069</v>
      </c>
      <c r="B32" s="235" t="s">
        <v>1070</v>
      </c>
      <c r="C32" s="237">
        <v>235424.65</v>
      </c>
      <c r="D32" s="235" t="s">
        <v>1025</v>
      </c>
      <c r="E32" s="237">
        <v>47084.93</v>
      </c>
      <c r="F32" s="237">
        <v>0</v>
      </c>
      <c r="G32" s="237">
        <v>282509.58</v>
      </c>
      <c r="H32" s="235" t="s">
        <v>1025</v>
      </c>
    </row>
    <row r="33" spans="1:8" x14ac:dyDescent="0.25">
      <c r="A33" s="235" t="s">
        <v>1071</v>
      </c>
      <c r="B33" s="235" t="s">
        <v>1072</v>
      </c>
      <c r="C33" s="237">
        <v>235424.65</v>
      </c>
      <c r="D33" s="235" t="s">
        <v>1025</v>
      </c>
      <c r="E33" s="237">
        <v>47084.93</v>
      </c>
      <c r="F33" s="237">
        <v>0</v>
      </c>
      <c r="G33" s="237">
        <v>282509.58</v>
      </c>
      <c r="H33" s="235" t="s">
        <v>1025</v>
      </c>
    </row>
    <row r="34" spans="1:8" x14ac:dyDescent="0.25">
      <c r="A34" s="235" t="s">
        <v>1073</v>
      </c>
      <c r="B34" s="235" t="s">
        <v>1074</v>
      </c>
      <c r="C34" s="237">
        <v>2999000</v>
      </c>
      <c r="D34" s="235" t="s">
        <v>1025</v>
      </c>
      <c r="E34" s="237">
        <v>0</v>
      </c>
      <c r="F34" s="237">
        <v>0</v>
      </c>
      <c r="G34" s="237">
        <v>2999000</v>
      </c>
      <c r="H34" s="235" t="s">
        <v>1025</v>
      </c>
    </row>
    <row r="35" spans="1:8" x14ac:dyDescent="0.25">
      <c r="A35" s="235" t="s">
        <v>1075</v>
      </c>
      <c r="B35" s="235" t="s">
        <v>1076</v>
      </c>
      <c r="C35" s="237">
        <v>999000</v>
      </c>
      <c r="D35" s="235" t="s">
        <v>1025</v>
      </c>
      <c r="E35" s="237">
        <v>0</v>
      </c>
      <c r="F35" s="237">
        <v>0</v>
      </c>
      <c r="G35" s="237">
        <v>999000</v>
      </c>
      <c r="H35" s="235" t="s">
        <v>1025</v>
      </c>
    </row>
    <row r="36" spans="1:8" x14ac:dyDescent="0.25">
      <c r="A36" s="235" t="s">
        <v>1077</v>
      </c>
      <c r="B36" s="235" t="s">
        <v>1078</v>
      </c>
      <c r="C36" s="237">
        <v>2000000</v>
      </c>
      <c r="D36" s="235" t="s">
        <v>1025</v>
      </c>
      <c r="E36" s="237">
        <v>0</v>
      </c>
      <c r="F36" s="237">
        <v>0</v>
      </c>
      <c r="G36" s="237">
        <v>2000000</v>
      </c>
      <c r="H36" s="235" t="s">
        <v>1025</v>
      </c>
    </row>
    <row r="37" spans="1:8" x14ac:dyDescent="0.25">
      <c r="A37" s="235" t="s">
        <v>1079</v>
      </c>
      <c r="B37" s="235" t="s">
        <v>1080</v>
      </c>
      <c r="C37" s="237">
        <v>2000000</v>
      </c>
      <c r="D37" s="235" t="s">
        <v>1025</v>
      </c>
      <c r="E37" s="237">
        <v>0</v>
      </c>
      <c r="F37" s="237">
        <v>0</v>
      </c>
      <c r="G37" s="237">
        <v>2000000</v>
      </c>
      <c r="H37" s="235" t="s">
        <v>1025</v>
      </c>
    </row>
    <row r="38" spans="1:8" x14ac:dyDescent="0.25">
      <c r="A38" s="235" t="s">
        <v>1081</v>
      </c>
      <c r="B38" s="235" t="s">
        <v>1082</v>
      </c>
      <c r="C38" s="237">
        <v>2835742.1</v>
      </c>
      <c r="D38" s="235" t="s">
        <v>1025</v>
      </c>
      <c r="E38" s="237">
        <v>0</v>
      </c>
      <c r="F38" s="237">
        <v>0</v>
      </c>
      <c r="G38" s="237">
        <v>2835742.1</v>
      </c>
      <c r="H38" s="235" t="s">
        <v>1025</v>
      </c>
    </row>
    <row r="39" spans="1:8" x14ac:dyDescent="0.25">
      <c r="A39" s="235" t="s">
        <v>1083</v>
      </c>
      <c r="B39" s="235" t="s">
        <v>1084</v>
      </c>
      <c r="C39" s="237">
        <v>2835742.1</v>
      </c>
      <c r="D39" s="235" t="s">
        <v>1025</v>
      </c>
      <c r="E39" s="237">
        <v>0</v>
      </c>
      <c r="F39" s="237">
        <v>0</v>
      </c>
      <c r="G39" s="237">
        <v>2835742.1</v>
      </c>
      <c r="H39" s="235" t="s">
        <v>1025</v>
      </c>
    </row>
    <row r="40" spans="1:8" x14ac:dyDescent="0.25">
      <c r="A40" s="235" t="s">
        <v>1085</v>
      </c>
      <c r="B40" s="235" t="s">
        <v>186</v>
      </c>
      <c r="C40" s="237">
        <v>2835742.1</v>
      </c>
      <c r="D40" s="235" t="s">
        <v>1025</v>
      </c>
      <c r="E40" s="237">
        <v>0</v>
      </c>
      <c r="F40" s="237">
        <v>0</v>
      </c>
      <c r="G40" s="237">
        <v>2835742.1</v>
      </c>
      <c r="H40" s="235" t="s">
        <v>1025</v>
      </c>
    </row>
    <row r="41" spans="1:8" x14ac:dyDescent="0.25">
      <c r="A41" s="233" t="s">
        <v>1086</v>
      </c>
      <c r="B41" s="233" t="s">
        <v>1087</v>
      </c>
      <c r="C41" s="238">
        <v>832229</v>
      </c>
      <c r="D41" s="233" t="s">
        <v>1025</v>
      </c>
      <c r="E41" s="238">
        <v>3541606.81</v>
      </c>
      <c r="F41" s="238">
        <v>3930773.81</v>
      </c>
      <c r="G41" s="238">
        <v>443062</v>
      </c>
      <c r="H41" s="233" t="s">
        <v>1025</v>
      </c>
    </row>
    <row r="42" spans="1:8" x14ac:dyDescent="0.25">
      <c r="A42" s="235" t="s">
        <v>1088</v>
      </c>
      <c r="B42" s="235" t="s">
        <v>1089</v>
      </c>
      <c r="C42" s="237">
        <v>0</v>
      </c>
      <c r="D42" s="235" t="s">
        <v>1025</v>
      </c>
      <c r="E42" s="237">
        <v>2779198.31</v>
      </c>
      <c r="F42" s="237">
        <v>2779198.31</v>
      </c>
      <c r="G42" s="237">
        <v>0</v>
      </c>
      <c r="H42" s="235" t="s">
        <v>1025</v>
      </c>
    </row>
    <row r="43" spans="1:8" x14ac:dyDescent="0.25">
      <c r="A43" s="235" t="s">
        <v>1090</v>
      </c>
      <c r="B43" s="235" t="s">
        <v>1091</v>
      </c>
      <c r="C43" s="237">
        <v>0</v>
      </c>
      <c r="D43" s="235" t="s">
        <v>1025</v>
      </c>
      <c r="E43" s="237">
        <v>2779198.31</v>
      </c>
      <c r="F43" s="237">
        <v>2779198.31</v>
      </c>
      <c r="G43" s="237">
        <v>0</v>
      </c>
      <c r="H43" s="235" t="s">
        <v>1025</v>
      </c>
    </row>
    <row r="44" spans="1:8" x14ac:dyDescent="0.25">
      <c r="A44" s="235" t="s">
        <v>1092</v>
      </c>
      <c r="B44" s="235" t="s">
        <v>1093</v>
      </c>
      <c r="C44" s="237">
        <v>0</v>
      </c>
      <c r="D44" s="235" t="s">
        <v>1025</v>
      </c>
      <c r="E44" s="237">
        <v>80621.5</v>
      </c>
      <c r="F44" s="237">
        <v>80621.5</v>
      </c>
      <c r="G44" s="237">
        <v>0</v>
      </c>
      <c r="H44" s="235" t="s">
        <v>1025</v>
      </c>
    </row>
    <row r="45" spans="1:8" x14ac:dyDescent="0.25">
      <c r="A45" s="235" t="s">
        <v>1094</v>
      </c>
      <c r="B45" s="235" t="s">
        <v>1095</v>
      </c>
      <c r="C45" s="237">
        <v>0</v>
      </c>
      <c r="D45" s="235" t="s">
        <v>1025</v>
      </c>
      <c r="E45" s="237">
        <v>80621.5</v>
      </c>
      <c r="F45" s="237">
        <v>80621.5</v>
      </c>
      <c r="G45" s="237">
        <v>0</v>
      </c>
      <c r="H45" s="235" t="s">
        <v>1025</v>
      </c>
    </row>
    <row r="46" spans="1:8" x14ac:dyDescent="0.25">
      <c r="A46" s="235" t="s">
        <v>1096</v>
      </c>
      <c r="B46" s="235" t="s">
        <v>1097</v>
      </c>
      <c r="C46" s="237">
        <v>20000</v>
      </c>
      <c r="D46" s="235" t="s">
        <v>1025</v>
      </c>
      <c r="E46" s="237">
        <v>0</v>
      </c>
      <c r="F46" s="237">
        <v>0</v>
      </c>
      <c r="G46" s="237">
        <v>20000</v>
      </c>
      <c r="H46" s="235" t="s">
        <v>1025</v>
      </c>
    </row>
    <row r="47" spans="1:8" x14ac:dyDescent="0.25">
      <c r="A47" s="235" t="s">
        <v>1098</v>
      </c>
      <c r="B47" s="235" t="s">
        <v>1099</v>
      </c>
      <c r="C47" s="237">
        <v>20000</v>
      </c>
      <c r="D47" s="235" t="s">
        <v>1025</v>
      </c>
      <c r="E47" s="237">
        <v>0</v>
      </c>
      <c r="F47" s="237">
        <v>0</v>
      </c>
      <c r="G47" s="237">
        <v>20000</v>
      </c>
      <c r="H47" s="235" t="s">
        <v>1025</v>
      </c>
    </row>
    <row r="48" spans="1:8" x14ac:dyDescent="0.25">
      <c r="A48" s="235" t="s">
        <v>1100</v>
      </c>
      <c r="B48" s="235" t="s">
        <v>1101</v>
      </c>
      <c r="C48" s="237">
        <v>20000</v>
      </c>
      <c r="D48" s="235" t="s">
        <v>1025</v>
      </c>
      <c r="E48" s="237">
        <v>0</v>
      </c>
      <c r="F48" s="237">
        <v>0</v>
      </c>
      <c r="G48" s="237">
        <v>20000</v>
      </c>
      <c r="H48" s="235" t="s">
        <v>1025</v>
      </c>
    </row>
    <row r="49" spans="1:8" x14ac:dyDescent="0.25">
      <c r="A49" s="235" t="s">
        <v>1102</v>
      </c>
      <c r="B49" s="235" t="s">
        <v>1103</v>
      </c>
      <c r="C49" s="237">
        <v>812229</v>
      </c>
      <c r="D49" s="235" t="s">
        <v>1025</v>
      </c>
      <c r="E49" s="237">
        <v>681787</v>
      </c>
      <c r="F49" s="237">
        <v>1070954</v>
      </c>
      <c r="G49" s="237">
        <v>423062</v>
      </c>
      <c r="H49" s="235" t="s">
        <v>1025</v>
      </c>
    </row>
    <row r="50" spans="1:8" x14ac:dyDescent="0.25">
      <c r="A50" s="235" t="s">
        <v>1104</v>
      </c>
      <c r="B50" s="235" t="s">
        <v>1105</v>
      </c>
      <c r="C50" s="237">
        <v>0</v>
      </c>
      <c r="D50" s="235" t="s">
        <v>1025</v>
      </c>
      <c r="E50" s="237">
        <v>17000</v>
      </c>
      <c r="F50" s="237">
        <v>17000</v>
      </c>
      <c r="G50" s="237">
        <v>0</v>
      </c>
      <c r="H50" s="235" t="s">
        <v>1025</v>
      </c>
    </row>
    <row r="51" spans="1:8" x14ac:dyDescent="0.25">
      <c r="A51" s="235" t="s">
        <v>1106</v>
      </c>
      <c r="B51" s="235" t="s">
        <v>1107</v>
      </c>
      <c r="C51" s="237">
        <v>812229</v>
      </c>
      <c r="D51" s="235" t="s">
        <v>1025</v>
      </c>
      <c r="E51" s="237">
        <v>664787</v>
      </c>
      <c r="F51" s="237">
        <v>1053954</v>
      </c>
      <c r="G51" s="237">
        <v>423062</v>
      </c>
      <c r="H51" s="235" t="s">
        <v>1025</v>
      </c>
    </row>
    <row r="52" spans="1:8" x14ac:dyDescent="0.25">
      <c r="A52" s="235" t="s">
        <v>1108</v>
      </c>
      <c r="B52" s="235" t="s">
        <v>1109</v>
      </c>
      <c r="C52" s="237">
        <v>2970</v>
      </c>
      <c r="D52" s="235" t="s">
        <v>1025</v>
      </c>
      <c r="E52" s="237">
        <v>0</v>
      </c>
      <c r="F52" s="237">
        <v>0</v>
      </c>
      <c r="G52" s="237">
        <v>2970</v>
      </c>
      <c r="H52" s="235" t="s">
        <v>1025</v>
      </c>
    </row>
    <row r="53" spans="1:8" x14ac:dyDescent="0.25">
      <c r="A53" s="235" t="s">
        <v>1110</v>
      </c>
      <c r="B53" s="235" t="s">
        <v>1111</v>
      </c>
      <c r="C53" s="237">
        <v>686236</v>
      </c>
      <c r="D53" s="235" t="s">
        <v>1025</v>
      </c>
      <c r="E53" s="237">
        <v>551741</v>
      </c>
      <c r="F53" s="237">
        <v>904390</v>
      </c>
      <c r="G53" s="237">
        <v>333587</v>
      </c>
      <c r="H53" s="235" t="s">
        <v>1025</v>
      </c>
    </row>
    <row r="54" spans="1:8" x14ac:dyDescent="0.25">
      <c r="A54" s="235" t="s">
        <v>1112</v>
      </c>
      <c r="B54" s="235" t="s">
        <v>1113</v>
      </c>
      <c r="C54" s="237">
        <v>123023</v>
      </c>
      <c r="D54" s="235" t="s">
        <v>1025</v>
      </c>
      <c r="E54" s="237">
        <v>113046</v>
      </c>
      <c r="F54" s="237">
        <v>149564</v>
      </c>
      <c r="G54" s="237">
        <v>86505</v>
      </c>
      <c r="H54" s="235" t="s">
        <v>1025</v>
      </c>
    </row>
    <row r="55" spans="1:8" x14ac:dyDescent="0.25">
      <c r="A55" s="233" t="s">
        <v>1114</v>
      </c>
      <c r="B55" s="233" t="s">
        <v>1115</v>
      </c>
      <c r="C55" s="238">
        <v>500000</v>
      </c>
      <c r="D55" s="233" t="s">
        <v>1025</v>
      </c>
      <c r="E55" s="238">
        <v>0</v>
      </c>
      <c r="F55" s="238">
        <v>0</v>
      </c>
      <c r="G55" s="238">
        <v>500000</v>
      </c>
      <c r="H55" s="233" t="s">
        <v>1025</v>
      </c>
    </row>
    <row r="56" spans="1:8" x14ac:dyDescent="0.25">
      <c r="A56" s="235" t="s">
        <v>1116</v>
      </c>
      <c r="B56" s="235" t="s">
        <v>1117</v>
      </c>
      <c r="C56" s="237">
        <v>500000</v>
      </c>
      <c r="D56" s="235" t="s">
        <v>1025</v>
      </c>
      <c r="E56" s="237">
        <v>0</v>
      </c>
      <c r="F56" s="237">
        <v>0</v>
      </c>
      <c r="G56" s="237">
        <v>500000</v>
      </c>
      <c r="H56" s="235" t="s">
        <v>1025</v>
      </c>
    </row>
    <row r="57" spans="1:8" x14ac:dyDescent="0.25">
      <c r="A57" s="235" t="s">
        <v>1118</v>
      </c>
      <c r="B57" s="235" t="s">
        <v>1119</v>
      </c>
      <c r="C57" s="237">
        <v>500000</v>
      </c>
      <c r="D57" s="235" t="s">
        <v>1025</v>
      </c>
      <c r="E57" s="237">
        <v>0</v>
      </c>
      <c r="F57" s="237">
        <v>0</v>
      </c>
      <c r="G57" s="237">
        <v>500000</v>
      </c>
      <c r="H57" s="235" t="s">
        <v>1025</v>
      </c>
    </row>
    <row r="58" spans="1:8" x14ac:dyDescent="0.25">
      <c r="A58" s="235" t="s">
        <v>1120</v>
      </c>
      <c r="B58" s="235" t="s">
        <v>187</v>
      </c>
      <c r="C58" s="237">
        <v>18526473.170000002</v>
      </c>
      <c r="D58" s="235" t="s">
        <v>1025</v>
      </c>
      <c r="E58" s="237">
        <v>0</v>
      </c>
      <c r="F58" s="237">
        <v>0</v>
      </c>
      <c r="G58" s="237">
        <v>18526473.170000002</v>
      </c>
      <c r="H58" s="235" t="s">
        <v>1025</v>
      </c>
    </row>
    <row r="59" spans="1:8" x14ac:dyDescent="0.25">
      <c r="A59" s="233" t="s">
        <v>1121</v>
      </c>
      <c r="B59" s="233" t="s">
        <v>1122</v>
      </c>
      <c r="C59" s="238">
        <v>10779341.460000001</v>
      </c>
      <c r="D59" s="233" t="s">
        <v>1025</v>
      </c>
      <c r="E59" s="238">
        <v>0</v>
      </c>
      <c r="F59" s="238">
        <v>0</v>
      </c>
      <c r="G59" s="238">
        <v>10779341.460000001</v>
      </c>
      <c r="H59" s="233" t="s">
        <v>1025</v>
      </c>
    </row>
    <row r="60" spans="1:8" x14ac:dyDescent="0.25">
      <c r="A60" s="235" t="s">
        <v>1123</v>
      </c>
      <c r="B60" s="235" t="s">
        <v>1124</v>
      </c>
      <c r="C60" s="237">
        <v>1364000</v>
      </c>
      <c r="D60" s="235" t="s">
        <v>1025</v>
      </c>
      <c r="E60" s="237">
        <v>0</v>
      </c>
      <c r="F60" s="237">
        <v>0</v>
      </c>
      <c r="G60" s="237">
        <v>1364000</v>
      </c>
      <c r="H60" s="235" t="s">
        <v>1025</v>
      </c>
    </row>
    <row r="61" spans="1:8" x14ac:dyDescent="0.25">
      <c r="A61" s="235" t="s">
        <v>1125</v>
      </c>
      <c r="B61" s="235" t="s">
        <v>1124</v>
      </c>
      <c r="C61" s="237">
        <v>1364000</v>
      </c>
      <c r="D61" s="235" t="s">
        <v>1025</v>
      </c>
      <c r="E61" s="237">
        <v>0</v>
      </c>
      <c r="F61" s="237">
        <v>0</v>
      </c>
      <c r="G61" s="237">
        <v>1364000</v>
      </c>
      <c r="H61" s="235" t="s">
        <v>1025</v>
      </c>
    </row>
    <row r="62" spans="1:8" x14ac:dyDescent="0.25">
      <c r="A62" s="235" t="s">
        <v>1126</v>
      </c>
      <c r="B62" s="235" t="s">
        <v>1124</v>
      </c>
      <c r="C62" s="237">
        <v>1364000</v>
      </c>
      <c r="D62" s="235" t="s">
        <v>1025</v>
      </c>
      <c r="E62" s="237">
        <v>0</v>
      </c>
      <c r="F62" s="237">
        <v>0</v>
      </c>
      <c r="G62" s="237">
        <v>1364000</v>
      </c>
      <c r="H62" s="235" t="s">
        <v>1025</v>
      </c>
    </row>
    <row r="63" spans="1:8" x14ac:dyDescent="0.25">
      <c r="A63" s="235" t="s">
        <v>1127</v>
      </c>
      <c r="B63" s="235" t="s">
        <v>1124</v>
      </c>
      <c r="C63" s="237">
        <v>1364000</v>
      </c>
      <c r="D63" s="235" t="s">
        <v>1025</v>
      </c>
      <c r="E63" s="237">
        <v>0</v>
      </c>
      <c r="F63" s="237">
        <v>0</v>
      </c>
      <c r="G63" s="237">
        <v>1364000</v>
      </c>
      <c r="H63" s="235" t="s">
        <v>1025</v>
      </c>
    </row>
    <row r="64" spans="1:8" x14ac:dyDescent="0.25">
      <c r="A64" s="235" t="s">
        <v>1128</v>
      </c>
      <c r="B64" s="235" t="s">
        <v>1129</v>
      </c>
      <c r="C64" s="237">
        <v>1015965</v>
      </c>
      <c r="D64" s="235" t="s">
        <v>1025</v>
      </c>
      <c r="E64" s="237">
        <v>0</v>
      </c>
      <c r="F64" s="237">
        <v>0</v>
      </c>
      <c r="G64" s="237">
        <v>1015965</v>
      </c>
      <c r="H64" s="235" t="s">
        <v>1025</v>
      </c>
    </row>
    <row r="65" spans="1:8" x14ac:dyDescent="0.25">
      <c r="A65" s="235" t="s">
        <v>1130</v>
      </c>
      <c r="B65" s="235" t="s">
        <v>1131</v>
      </c>
      <c r="C65" s="237">
        <v>1015965</v>
      </c>
      <c r="D65" s="235" t="s">
        <v>1025</v>
      </c>
      <c r="E65" s="237">
        <v>0</v>
      </c>
      <c r="F65" s="237">
        <v>0</v>
      </c>
      <c r="G65" s="237">
        <v>1015965</v>
      </c>
      <c r="H65" s="235" t="s">
        <v>1025</v>
      </c>
    </row>
    <row r="66" spans="1:8" x14ac:dyDescent="0.25">
      <c r="A66" s="235" t="s">
        <v>1132</v>
      </c>
      <c r="B66" s="235" t="s">
        <v>1133</v>
      </c>
      <c r="C66" s="237">
        <v>1015965</v>
      </c>
      <c r="D66" s="235" t="s">
        <v>1025</v>
      </c>
      <c r="E66" s="237">
        <v>0</v>
      </c>
      <c r="F66" s="237">
        <v>0</v>
      </c>
      <c r="G66" s="237">
        <v>1015965</v>
      </c>
      <c r="H66" s="235" t="s">
        <v>1025</v>
      </c>
    </row>
    <row r="67" spans="1:8" x14ac:dyDescent="0.25">
      <c r="A67" s="235" t="s">
        <v>1134</v>
      </c>
      <c r="B67" s="235" t="s">
        <v>1129</v>
      </c>
      <c r="C67" s="237">
        <v>1015965</v>
      </c>
      <c r="D67" s="235" t="s">
        <v>1025</v>
      </c>
      <c r="E67" s="237">
        <v>0</v>
      </c>
      <c r="F67" s="237">
        <v>0</v>
      </c>
      <c r="G67" s="237">
        <v>1015965</v>
      </c>
      <c r="H67" s="235" t="s">
        <v>1025</v>
      </c>
    </row>
    <row r="68" spans="1:8" x14ac:dyDescent="0.25">
      <c r="A68" s="235" t="s">
        <v>1135</v>
      </c>
      <c r="B68" s="235" t="s">
        <v>1136</v>
      </c>
      <c r="C68" s="237">
        <v>8399376.4600000009</v>
      </c>
      <c r="D68" s="235" t="s">
        <v>1025</v>
      </c>
      <c r="E68" s="237">
        <v>0</v>
      </c>
      <c r="F68" s="237">
        <v>0</v>
      </c>
      <c r="G68" s="237">
        <v>8399376.4600000009</v>
      </c>
      <c r="H68" s="235" t="s">
        <v>1025</v>
      </c>
    </row>
    <row r="69" spans="1:8" x14ac:dyDescent="0.25">
      <c r="A69" s="235" t="s">
        <v>1137</v>
      </c>
      <c r="B69" s="235" t="s">
        <v>1138</v>
      </c>
      <c r="C69" s="237">
        <v>8399376.4600000009</v>
      </c>
      <c r="D69" s="235" t="s">
        <v>1025</v>
      </c>
      <c r="E69" s="237">
        <v>0</v>
      </c>
      <c r="F69" s="237">
        <v>0</v>
      </c>
      <c r="G69" s="237">
        <v>8399376.4600000009</v>
      </c>
      <c r="H69" s="235" t="s">
        <v>1025</v>
      </c>
    </row>
    <row r="70" spans="1:8" x14ac:dyDescent="0.25">
      <c r="A70" s="235" t="s">
        <v>1139</v>
      </c>
      <c r="B70" s="235" t="s">
        <v>1138</v>
      </c>
      <c r="C70" s="237">
        <v>8399376.4600000009</v>
      </c>
      <c r="D70" s="235" t="s">
        <v>1025</v>
      </c>
      <c r="E70" s="237">
        <v>0</v>
      </c>
      <c r="F70" s="237">
        <v>0</v>
      </c>
      <c r="G70" s="237">
        <v>8399376.4600000009</v>
      </c>
      <c r="H70" s="235" t="s">
        <v>1025</v>
      </c>
    </row>
    <row r="71" spans="1:8" x14ac:dyDescent="0.25">
      <c r="A71" s="235" t="s">
        <v>1140</v>
      </c>
      <c r="B71" s="235" t="s">
        <v>1138</v>
      </c>
      <c r="C71" s="237">
        <v>8399376.4600000009</v>
      </c>
      <c r="D71" s="235" t="s">
        <v>1025</v>
      </c>
      <c r="E71" s="237">
        <v>0</v>
      </c>
      <c r="F71" s="237">
        <v>0</v>
      </c>
      <c r="G71" s="237">
        <v>8399376.4600000009</v>
      </c>
      <c r="H71" s="235" t="s">
        <v>1025</v>
      </c>
    </row>
    <row r="72" spans="1:8" x14ac:dyDescent="0.25">
      <c r="A72" s="233" t="s">
        <v>1141</v>
      </c>
      <c r="B72" s="233" t="s">
        <v>1142</v>
      </c>
      <c r="C72" s="238">
        <v>7518914.71</v>
      </c>
      <c r="D72" s="233" t="s">
        <v>1025</v>
      </c>
      <c r="E72" s="238">
        <v>0</v>
      </c>
      <c r="F72" s="238">
        <v>0</v>
      </c>
      <c r="G72" s="238">
        <v>7518914.71</v>
      </c>
      <c r="H72" s="233" t="s">
        <v>1025</v>
      </c>
    </row>
    <row r="73" spans="1:8" x14ac:dyDescent="0.25">
      <c r="A73" s="235" t="s">
        <v>1143</v>
      </c>
      <c r="B73" s="235" t="s">
        <v>1144</v>
      </c>
      <c r="C73" s="237">
        <v>913849.72</v>
      </c>
      <c r="D73" s="235" t="s">
        <v>1025</v>
      </c>
      <c r="E73" s="237">
        <v>0</v>
      </c>
      <c r="F73" s="237">
        <v>0</v>
      </c>
      <c r="G73" s="237">
        <v>913849.72</v>
      </c>
      <c r="H73" s="235" t="s">
        <v>1025</v>
      </c>
    </row>
    <row r="74" spans="1:8" x14ac:dyDescent="0.25">
      <c r="A74" s="235" t="s">
        <v>1145</v>
      </c>
      <c r="B74" s="235" t="s">
        <v>1146</v>
      </c>
      <c r="C74" s="237">
        <v>206997.84</v>
      </c>
      <c r="D74" s="235" t="s">
        <v>1025</v>
      </c>
      <c r="E74" s="237">
        <v>0</v>
      </c>
      <c r="F74" s="237">
        <v>0</v>
      </c>
      <c r="G74" s="237">
        <v>206997.84</v>
      </c>
      <c r="H74" s="235" t="s">
        <v>1025</v>
      </c>
    </row>
    <row r="75" spans="1:8" x14ac:dyDescent="0.25">
      <c r="A75" s="235" t="s">
        <v>1147</v>
      </c>
      <c r="B75" s="235" t="s">
        <v>1146</v>
      </c>
      <c r="C75" s="237">
        <v>206997.84</v>
      </c>
      <c r="D75" s="235" t="s">
        <v>1025</v>
      </c>
      <c r="E75" s="237">
        <v>0</v>
      </c>
      <c r="F75" s="237">
        <v>0</v>
      </c>
      <c r="G75" s="237">
        <v>206997.84</v>
      </c>
      <c r="H75" s="235" t="s">
        <v>1025</v>
      </c>
    </row>
    <row r="76" spans="1:8" x14ac:dyDescent="0.25">
      <c r="A76" s="235" t="s">
        <v>1148</v>
      </c>
      <c r="B76" s="235" t="s">
        <v>1146</v>
      </c>
      <c r="C76" s="237">
        <v>206997.84</v>
      </c>
      <c r="D76" s="235" t="s">
        <v>1025</v>
      </c>
      <c r="E76" s="237">
        <v>0</v>
      </c>
      <c r="F76" s="237">
        <v>0</v>
      </c>
      <c r="G76" s="237">
        <v>206997.84</v>
      </c>
      <c r="H76" s="235" t="s">
        <v>1025</v>
      </c>
    </row>
    <row r="77" spans="1:8" x14ac:dyDescent="0.25">
      <c r="A77" s="235" t="s">
        <v>1149</v>
      </c>
      <c r="B77" s="235" t="s">
        <v>1146</v>
      </c>
      <c r="C77" s="237">
        <v>206997.84</v>
      </c>
      <c r="D77" s="235" t="s">
        <v>1025</v>
      </c>
      <c r="E77" s="237">
        <v>0</v>
      </c>
      <c r="F77" s="237">
        <v>0</v>
      </c>
      <c r="G77" s="237">
        <v>206997.84</v>
      </c>
      <c r="H77" s="235" t="s">
        <v>1025</v>
      </c>
    </row>
    <row r="78" spans="1:8" x14ac:dyDescent="0.25">
      <c r="A78" s="235" t="s">
        <v>1150</v>
      </c>
      <c r="B78" s="235" t="s">
        <v>1151</v>
      </c>
      <c r="C78" s="237">
        <v>503443.78</v>
      </c>
      <c r="D78" s="235" t="s">
        <v>1025</v>
      </c>
      <c r="E78" s="237">
        <v>0</v>
      </c>
      <c r="F78" s="237">
        <v>0</v>
      </c>
      <c r="G78" s="237">
        <v>503443.78</v>
      </c>
      <c r="H78" s="235" t="s">
        <v>1025</v>
      </c>
    </row>
    <row r="79" spans="1:8" x14ac:dyDescent="0.25">
      <c r="A79" s="235" t="s">
        <v>1152</v>
      </c>
      <c r="B79" s="235" t="s">
        <v>1153</v>
      </c>
      <c r="C79" s="237">
        <v>503443.78</v>
      </c>
      <c r="D79" s="235" t="s">
        <v>1025</v>
      </c>
      <c r="E79" s="237">
        <v>0</v>
      </c>
      <c r="F79" s="237">
        <v>0</v>
      </c>
      <c r="G79" s="237">
        <v>503443.78</v>
      </c>
      <c r="H79" s="235" t="s">
        <v>1025</v>
      </c>
    </row>
    <row r="80" spans="1:8" x14ac:dyDescent="0.25">
      <c r="A80" s="235" t="s">
        <v>1154</v>
      </c>
      <c r="B80" s="235" t="s">
        <v>1155</v>
      </c>
      <c r="C80" s="237">
        <v>503443.78</v>
      </c>
      <c r="D80" s="235" t="s">
        <v>1025</v>
      </c>
      <c r="E80" s="237">
        <v>0</v>
      </c>
      <c r="F80" s="237">
        <v>0</v>
      </c>
      <c r="G80" s="237">
        <v>503443.78</v>
      </c>
      <c r="H80" s="235" t="s">
        <v>1025</v>
      </c>
    </row>
    <row r="81" spans="1:8" x14ac:dyDescent="0.25">
      <c r="A81" s="235" t="s">
        <v>1156</v>
      </c>
      <c r="B81" s="235" t="s">
        <v>1151</v>
      </c>
      <c r="C81" s="237">
        <v>503443.78</v>
      </c>
      <c r="D81" s="235" t="s">
        <v>1025</v>
      </c>
      <c r="E81" s="237">
        <v>0</v>
      </c>
      <c r="F81" s="237">
        <v>0</v>
      </c>
      <c r="G81" s="237">
        <v>503443.78</v>
      </c>
      <c r="H81" s="235" t="s">
        <v>1025</v>
      </c>
    </row>
    <row r="82" spans="1:8" x14ac:dyDescent="0.25">
      <c r="A82" s="235" t="s">
        <v>1157</v>
      </c>
      <c r="B82" s="235" t="s">
        <v>1158</v>
      </c>
      <c r="C82" s="237">
        <v>203408.1</v>
      </c>
      <c r="D82" s="235" t="s">
        <v>1025</v>
      </c>
      <c r="E82" s="237">
        <v>0</v>
      </c>
      <c r="F82" s="237">
        <v>0</v>
      </c>
      <c r="G82" s="237">
        <v>203408.1</v>
      </c>
      <c r="H82" s="235" t="s">
        <v>1025</v>
      </c>
    </row>
    <row r="83" spans="1:8" x14ac:dyDescent="0.25">
      <c r="A83" s="235" t="s">
        <v>1159</v>
      </c>
      <c r="B83" s="235" t="s">
        <v>1158</v>
      </c>
      <c r="C83" s="237">
        <v>203408.1</v>
      </c>
      <c r="D83" s="235" t="s">
        <v>1025</v>
      </c>
      <c r="E83" s="237">
        <v>0</v>
      </c>
      <c r="F83" s="237">
        <v>0</v>
      </c>
      <c r="G83" s="237">
        <v>203408.1</v>
      </c>
      <c r="H83" s="235" t="s">
        <v>1025</v>
      </c>
    </row>
    <row r="84" spans="1:8" x14ac:dyDescent="0.25">
      <c r="A84" s="235" t="s">
        <v>1160</v>
      </c>
      <c r="B84" s="235" t="s">
        <v>1161</v>
      </c>
      <c r="C84" s="237">
        <v>203408.1</v>
      </c>
      <c r="D84" s="235" t="s">
        <v>1025</v>
      </c>
      <c r="E84" s="237">
        <v>0</v>
      </c>
      <c r="F84" s="237">
        <v>0</v>
      </c>
      <c r="G84" s="237">
        <v>203408.1</v>
      </c>
      <c r="H84" s="235" t="s">
        <v>1025</v>
      </c>
    </row>
    <row r="85" spans="1:8" x14ac:dyDescent="0.25">
      <c r="A85" s="235" t="s">
        <v>1162</v>
      </c>
      <c r="B85" s="235" t="s">
        <v>1158</v>
      </c>
      <c r="C85" s="237">
        <v>203408.1</v>
      </c>
      <c r="D85" s="235" t="s">
        <v>1025</v>
      </c>
      <c r="E85" s="237">
        <v>0</v>
      </c>
      <c r="F85" s="237">
        <v>0</v>
      </c>
      <c r="G85" s="237">
        <v>203408.1</v>
      </c>
      <c r="H85" s="235" t="s">
        <v>1025</v>
      </c>
    </row>
    <row r="86" spans="1:8" x14ac:dyDescent="0.25">
      <c r="A86" s="235" t="s">
        <v>1163</v>
      </c>
      <c r="B86" s="235" t="s">
        <v>1164</v>
      </c>
      <c r="C86" s="237">
        <v>75632.66</v>
      </c>
      <c r="D86" s="235" t="s">
        <v>1025</v>
      </c>
      <c r="E86" s="237">
        <v>0</v>
      </c>
      <c r="F86" s="237">
        <v>0</v>
      </c>
      <c r="G86" s="237">
        <v>75632.66</v>
      </c>
      <c r="H86" s="235" t="s">
        <v>1025</v>
      </c>
    </row>
    <row r="87" spans="1:8" x14ac:dyDescent="0.25">
      <c r="A87" s="235" t="s">
        <v>1165</v>
      </c>
      <c r="B87" s="235" t="s">
        <v>1166</v>
      </c>
      <c r="C87" s="237">
        <v>53973.46</v>
      </c>
      <c r="D87" s="235" t="s">
        <v>1025</v>
      </c>
      <c r="E87" s="237">
        <v>0</v>
      </c>
      <c r="F87" s="237">
        <v>0</v>
      </c>
      <c r="G87" s="237">
        <v>53973.46</v>
      </c>
      <c r="H87" s="235" t="s">
        <v>1025</v>
      </c>
    </row>
    <row r="88" spans="1:8" x14ac:dyDescent="0.25">
      <c r="A88" s="235" t="s">
        <v>1167</v>
      </c>
      <c r="B88" s="235" t="s">
        <v>1168</v>
      </c>
      <c r="C88" s="237">
        <v>53973.46</v>
      </c>
      <c r="D88" s="235" t="s">
        <v>1025</v>
      </c>
      <c r="E88" s="237">
        <v>0</v>
      </c>
      <c r="F88" s="237">
        <v>0</v>
      </c>
      <c r="G88" s="237">
        <v>53973.46</v>
      </c>
      <c r="H88" s="235" t="s">
        <v>1025</v>
      </c>
    </row>
    <row r="89" spans="1:8" x14ac:dyDescent="0.25">
      <c r="A89" s="235" t="s">
        <v>1169</v>
      </c>
      <c r="B89" s="235" t="s">
        <v>1168</v>
      </c>
      <c r="C89" s="237">
        <v>53973.46</v>
      </c>
      <c r="D89" s="235" t="s">
        <v>1025</v>
      </c>
      <c r="E89" s="237">
        <v>0</v>
      </c>
      <c r="F89" s="237">
        <v>0</v>
      </c>
      <c r="G89" s="237">
        <v>53973.46</v>
      </c>
      <c r="H89" s="235" t="s">
        <v>1025</v>
      </c>
    </row>
    <row r="90" spans="1:8" x14ac:dyDescent="0.25">
      <c r="A90" s="235" t="s">
        <v>1170</v>
      </c>
      <c r="B90" s="235" t="s">
        <v>1166</v>
      </c>
      <c r="C90" s="237">
        <v>53973.46</v>
      </c>
      <c r="D90" s="235" t="s">
        <v>1025</v>
      </c>
      <c r="E90" s="237">
        <v>0</v>
      </c>
      <c r="F90" s="237">
        <v>0</v>
      </c>
      <c r="G90" s="237">
        <v>53973.46</v>
      </c>
      <c r="H90" s="235" t="s">
        <v>1025</v>
      </c>
    </row>
    <row r="91" spans="1:8" x14ac:dyDescent="0.25">
      <c r="A91" s="235" t="s">
        <v>1171</v>
      </c>
      <c r="B91" s="235" t="s">
        <v>1172</v>
      </c>
      <c r="C91" s="237">
        <v>21659.200000000001</v>
      </c>
      <c r="D91" s="235" t="s">
        <v>1025</v>
      </c>
      <c r="E91" s="237">
        <v>0</v>
      </c>
      <c r="F91" s="237">
        <v>0</v>
      </c>
      <c r="G91" s="237">
        <v>21659.200000000001</v>
      </c>
      <c r="H91" s="235" t="s">
        <v>1025</v>
      </c>
    </row>
    <row r="92" spans="1:8" x14ac:dyDescent="0.25">
      <c r="A92" s="235" t="s">
        <v>1173</v>
      </c>
      <c r="B92" s="235" t="s">
        <v>1174</v>
      </c>
      <c r="C92" s="237">
        <v>21659.200000000001</v>
      </c>
      <c r="D92" s="235" t="s">
        <v>1025</v>
      </c>
      <c r="E92" s="237">
        <v>0</v>
      </c>
      <c r="F92" s="237">
        <v>0</v>
      </c>
      <c r="G92" s="237">
        <v>21659.200000000001</v>
      </c>
      <c r="H92" s="235" t="s">
        <v>1025</v>
      </c>
    </row>
    <row r="93" spans="1:8" x14ac:dyDescent="0.25">
      <c r="A93" s="235" t="s">
        <v>1175</v>
      </c>
      <c r="B93" s="235" t="s">
        <v>1176</v>
      </c>
      <c r="C93" s="237">
        <v>21659.200000000001</v>
      </c>
      <c r="D93" s="235" t="s">
        <v>1025</v>
      </c>
      <c r="E93" s="237">
        <v>0</v>
      </c>
      <c r="F93" s="237">
        <v>0</v>
      </c>
      <c r="G93" s="237">
        <v>21659.200000000001</v>
      </c>
      <c r="H93" s="235" t="s">
        <v>1025</v>
      </c>
    </row>
    <row r="94" spans="1:8" x14ac:dyDescent="0.25">
      <c r="A94" s="235" t="s">
        <v>1177</v>
      </c>
      <c r="B94" s="235" t="s">
        <v>1172</v>
      </c>
      <c r="C94" s="237">
        <v>21659.200000000001</v>
      </c>
      <c r="D94" s="235" t="s">
        <v>1025</v>
      </c>
      <c r="E94" s="237">
        <v>0</v>
      </c>
      <c r="F94" s="237">
        <v>0</v>
      </c>
      <c r="G94" s="237">
        <v>21659.200000000001</v>
      </c>
      <c r="H94" s="235" t="s">
        <v>1025</v>
      </c>
    </row>
    <row r="95" spans="1:8" x14ac:dyDescent="0.25">
      <c r="A95" s="235" t="s">
        <v>1178</v>
      </c>
      <c r="B95" s="235" t="s">
        <v>1179</v>
      </c>
      <c r="C95" s="237">
        <v>3563528.85</v>
      </c>
      <c r="D95" s="235" t="s">
        <v>1025</v>
      </c>
      <c r="E95" s="237">
        <v>0</v>
      </c>
      <c r="F95" s="237">
        <v>0</v>
      </c>
      <c r="G95" s="237">
        <v>3563528.85</v>
      </c>
      <c r="H95" s="235" t="s">
        <v>1025</v>
      </c>
    </row>
    <row r="96" spans="1:8" x14ac:dyDescent="0.25">
      <c r="A96" s="235" t="s">
        <v>1180</v>
      </c>
      <c r="B96" s="235" t="s">
        <v>1181</v>
      </c>
      <c r="C96" s="237">
        <v>3519528.85</v>
      </c>
      <c r="D96" s="235" t="s">
        <v>1025</v>
      </c>
      <c r="E96" s="237">
        <v>0</v>
      </c>
      <c r="F96" s="237">
        <v>0</v>
      </c>
      <c r="G96" s="237">
        <v>3519528.85</v>
      </c>
      <c r="H96" s="235" t="s">
        <v>1025</v>
      </c>
    </row>
    <row r="97" spans="1:8" x14ac:dyDescent="0.25">
      <c r="A97" s="235" t="s">
        <v>1182</v>
      </c>
      <c r="B97" s="235" t="s">
        <v>1183</v>
      </c>
      <c r="C97" s="237">
        <v>3519528.85</v>
      </c>
      <c r="D97" s="235" t="s">
        <v>1025</v>
      </c>
      <c r="E97" s="237">
        <v>0</v>
      </c>
      <c r="F97" s="237">
        <v>0</v>
      </c>
      <c r="G97" s="237">
        <v>3519528.85</v>
      </c>
      <c r="H97" s="235" t="s">
        <v>1025</v>
      </c>
    </row>
    <row r="98" spans="1:8" x14ac:dyDescent="0.25">
      <c r="A98" s="235" t="s">
        <v>1184</v>
      </c>
      <c r="B98" s="235" t="s">
        <v>1181</v>
      </c>
      <c r="C98" s="237">
        <v>3519528.85</v>
      </c>
      <c r="D98" s="235" t="s">
        <v>1025</v>
      </c>
      <c r="E98" s="237">
        <v>0</v>
      </c>
      <c r="F98" s="237">
        <v>0</v>
      </c>
      <c r="G98" s="237">
        <v>3519528.85</v>
      </c>
      <c r="H98" s="235" t="s">
        <v>1025</v>
      </c>
    </row>
    <row r="99" spans="1:8" x14ac:dyDescent="0.25">
      <c r="A99" s="235" t="s">
        <v>1185</v>
      </c>
      <c r="B99" s="235" t="s">
        <v>1181</v>
      </c>
      <c r="C99" s="237">
        <v>3519528.85</v>
      </c>
      <c r="D99" s="235" t="s">
        <v>1025</v>
      </c>
      <c r="E99" s="237">
        <v>0</v>
      </c>
      <c r="F99" s="237">
        <v>0</v>
      </c>
      <c r="G99" s="237">
        <v>3519528.85</v>
      </c>
      <c r="H99" s="235" t="s">
        <v>1025</v>
      </c>
    </row>
    <row r="100" spans="1:8" x14ac:dyDescent="0.25">
      <c r="A100" s="235" t="s">
        <v>1186</v>
      </c>
      <c r="B100" s="235" t="s">
        <v>1187</v>
      </c>
      <c r="C100" s="237">
        <v>44000</v>
      </c>
      <c r="D100" s="235" t="s">
        <v>1025</v>
      </c>
      <c r="E100" s="237">
        <v>0</v>
      </c>
      <c r="F100" s="237">
        <v>0</v>
      </c>
      <c r="G100" s="237">
        <v>44000</v>
      </c>
      <c r="H100" s="235" t="s">
        <v>1025</v>
      </c>
    </row>
    <row r="101" spans="1:8" x14ac:dyDescent="0.25">
      <c r="A101" s="235" t="s">
        <v>1188</v>
      </c>
      <c r="B101" s="235" t="s">
        <v>1187</v>
      </c>
      <c r="C101" s="237">
        <v>44000</v>
      </c>
      <c r="D101" s="235" t="s">
        <v>1025</v>
      </c>
      <c r="E101" s="237">
        <v>0</v>
      </c>
      <c r="F101" s="237">
        <v>0</v>
      </c>
      <c r="G101" s="237">
        <v>44000</v>
      </c>
      <c r="H101" s="235" t="s">
        <v>1025</v>
      </c>
    </row>
    <row r="102" spans="1:8" x14ac:dyDescent="0.25">
      <c r="A102" s="235" t="s">
        <v>1189</v>
      </c>
      <c r="B102" s="235" t="s">
        <v>1187</v>
      </c>
      <c r="C102" s="237">
        <v>44000</v>
      </c>
      <c r="D102" s="235" t="s">
        <v>1025</v>
      </c>
      <c r="E102" s="237">
        <v>0</v>
      </c>
      <c r="F102" s="237">
        <v>0</v>
      </c>
      <c r="G102" s="237">
        <v>44000</v>
      </c>
      <c r="H102" s="235" t="s">
        <v>1025</v>
      </c>
    </row>
    <row r="103" spans="1:8" x14ac:dyDescent="0.25">
      <c r="A103" s="235" t="s">
        <v>1190</v>
      </c>
      <c r="B103" s="235" t="s">
        <v>1187</v>
      </c>
      <c r="C103" s="237">
        <v>44000</v>
      </c>
      <c r="D103" s="235" t="s">
        <v>1025</v>
      </c>
      <c r="E103" s="237">
        <v>0</v>
      </c>
      <c r="F103" s="237">
        <v>0</v>
      </c>
      <c r="G103" s="237">
        <v>44000</v>
      </c>
      <c r="H103" s="235" t="s">
        <v>1025</v>
      </c>
    </row>
    <row r="104" spans="1:8" x14ac:dyDescent="0.25">
      <c r="A104" s="235" t="s">
        <v>1191</v>
      </c>
      <c r="B104" s="235" t="s">
        <v>64</v>
      </c>
      <c r="C104" s="237">
        <v>79580.399999999994</v>
      </c>
      <c r="D104" s="235" t="s">
        <v>1025</v>
      </c>
      <c r="E104" s="237">
        <v>0</v>
      </c>
      <c r="F104" s="237">
        <v>0</v>
      </c>
      <c r="G104" s="237">
        <v>79580.399999999994</v>
      </c>
      <c r="H104" s="235" t="s">
        <v>1025</v>
      </c>
    </row>
    <row r="105" spans="1:8" x14ac:dyDescent="0.25">
      <c r="A105" s="235" t="s">
        <v>1192</v>
      </c>
      <c r="B105" s="235" t="s">
        <v>1193</v>
      </c>
      <c r="C105" s="237">
        <v>79580.399999999994</v>
      </c>
      <c r="D105" s="235" t="s">
        <v>1025</v>
      </c>
      <c r="E105" s="237">
        <v>0</v>
      </c>
      <c r="F105" s="237">
        <v>0</v>
      </c>
      <c r="G105" s="237">
        <v>79580.399999999994</v>
      </c>
      <c r="H105" s="235" t="s">
        <v>1025</v>
      </c>
    </row>
    <row r="106" spans="1:8" x14ac:dyDescent="0.25">
      <c r="A106" s="235" t="s">
        <v>1194</v>
      </c>
      <c r="B106" s="235" t="s">
        <v>1195</v>
      </c>
      <c r="C106" s="237">
        <v>79580.399999999994</v>
      </c>
      <c r="D106" s="235" t="s">
        <v>1025</v>
      </c>
      <c r="E106" s="237">
        <v>0</v>
      </c>
      <c r="F106" s="237">
        <v>0</v>
      </c>
      <c r="G106" s="237">
        <v>79580.399999999994</v>
      </c>
      <c r="H106" s="235" t="s">
        <v>1025</v>
      </c>
    </row>
    <row r="107" spans="1:8" x14ac:dyDescent="0.25">
      <c r="A107" s="235" t="s">
        <v>1196</v>
      </c>
      <c r="B107" s="235" t="s">
        <v>64</v>
      </c>
      <c r="C107" s="237">
        <v>79580.399999999994</v>
      </c>
      <c r="D107" s="235" t="s">
        <v>1025</v>
      </c>
      <c r="E107" s="237">
        <v>0</v>
      </c>
      <c r="F107" s="237">
        <v>0</v>
      </c>
      <c r="G107" s="237">
        <v>79580.399999999994</v>
      </c>
      <c r="H107" s="235" t="s">
        <v>1025</v>
      </c>
    </row>
    <row r="108" spans="1:8" x14ac:dyDescent="0.25">
      <c r="A108" s="235" t="s">
        <v>1197</v>
      </c>
      <c r="B108" s="235" t="s">
        <v>1198</v>
      </c>
      <c r="C108" s="237">
        <v>2886323.08</v>
      </c>
      <c r="D108" s="235" t="s">
        <v>1025</v>
      </c>
      <c r="E108" s="237">
        <v>0</v>
      </c>
      <c r="F108" s="237">
        <v>0</v>
      </c>
      <c r="G108" s="237">
        <v>2886323.08</v>
      </c>
      <c r="H108" s="235" t="s">
        <v>1025</v>
      </c>
    </row>
    <row r="109" spans="1:8" x14ac:dyDescent="0.25">
      <c r="A109" s="235" t="s">
        <v>1199</v>
      </c>
      <c r="B109" s="235" t="s">
        <v>1200</v>
      </c>
      <c r="C109" s="237">
        <v>2673766.4500000002</v>
      </c>
      <c r="D109" s="235" t="s">
        <v>1025</v>
      </c>
      <c r="E109" s="237">
        <v>0</v>
      </c>
      <c r="F109" s="237">
        <v>0</v>
      </c>
      <c r="G109" s="237">
        <v>2673766.4500000002</v>
      </c>
      <c r="H109" s="235" t="s">
        <v>1025</v>
      </c>
    </row>
    <row r="110" spans="1:8" x14ac:dyDescent="0.25">
      <c r="A110" s="235" t="s">
        <v>1201</v>
      </c>
      <c r="B110" s="235" t="s">
        <v>1202</v>
      </c>
      <c r="C110" s="237">
        <v>2673766.4500000002</v>
      </c>
      <c r="D110" s="235" t="s">
        <v>1025</v>
      </c>
      <c r="E110" s="237">
        <v>0</v>
      </c>
      <c r="F110" s="237">
        <v>0</v>
      </c>
      <c r="G110" s="237">
        <v>2673766.4500000002</v>
      </c>
      <c r="H110" s="235" t="s">
        <v>1025</v>
      </c>
    </row>
    <row r="111" spans="1:8" x14ac:dyDescent="0.25">
      <c r="A111" s="235" t="s">
        <v>1203</v>
      </c>
      <c r="B111" s="235" t="s">
        <v>1204</v>
      </c>
      <c r="C111" s="237">
        <v>2673766.4500000002</v>
      </c>
      <c r="D111" s="235" t="s">
        <v>1025</v>
      </c>
      <c r="E111" s="237">
        <v>0</v>
      </c>
      <c r="F111" s="237">
        <v>0</v>
      </c>
      <c r="G111" s="237">
        <v>2673766.4500000002</v>
      </c>
      <c r="H111" s="235" t="s">
        <v>1025</v>
      </c>
    </row>
    <row r="112" spans="1:8" x14ac:dyDescent="0.25">
      <c r="A112" s="235" t="s">
        <v>1205</v>
      </c>
      <c r="B112" s="235" t="s">
        <v>755</v>
      </c>
      <c r="C112" s="237">
        <v>253604</v>
      </c>
      <c r="D112" s="235" t="s">
        <v>1025</v>
      </c>
      <c r="E112" s="237">
        <v>0</v>
      </c>
      <c r="F112" s="237">
        <v>0</v>
      </c>
      <c r="G112" s="237">
        <v>253604</v>
      </c>
      <c r="H112" s="235" t="s">
        <v>1025</v>
      </c>
    </row>
    <row r="113" spans="1:8" x14ac:dyDescent="0.25">
      <c r="A113" s="235" t="s">
        <v>1206</v>
      </c>
      <c r="B113" s="235" t="s">
        <v>1200</v>
      </c>
      <c r="C113" s="237">
        <v>2420162.4500000002</v>
      </c>
      <c r="D113" s="235" t="s">
        <v>1025</v>
      </c>
      <c r="E113" s="237">
        <v>0</v>
      </c>
      <c r="F113" s="237">
        <v>0</v>
      </c>
      <c r="G113" s="237">
        <v>2420162.4500000002</v>
      </c>
      <c r="H113" s="235" t="s">
        <v>1025</v>
      </c>
    </row>
    <row r="114" spans="1:8" x14ac:dyDescent="0.25">
      <c r="A114" s="235" t="s">
        <v>1207</v>
      </c>
      <c r="B114" s="235" t="s">
        <v>1208</v>
      </c>
      <c r="C114" s="237">
        <v>158822.79</v>
      </c>
      <c r="D114" s="235" t="s">
        <v>1025</v>
      </c>
      <c r="E114" s="237">
        <v>0</v>
      </c>
      <c r="F114" s="237">
        <v>0</v>
      </c>
      <c r="G114" s="237">
        <v>158822.79</v>
      </c>
      <c r="H114" s="235" t="s">
        <v>1025</v>
      </c>
    </row>
    <row r="115" spans="1:8" x14ac:dyDescent="0.25">
      <c r="A115" s="235" t="s">
        <v>1209</v>
      </c>
      <c r="B115" s="235" t="s">
        <v>1208</v>
      </c>
      <c r="C115" s="237">
        <v>158822.79</v>
      </c>
      <c r="D115" s="235" t="s">
        <v>1025</v>
      </c>
      <c r="E115" s="237">
        <v>0</v>
      </c>
      <c r="F115" s="237">
        <v>0</v>
      </c>
      <c r="G115" s="237">
        <v>158822.79</v>
      </c>
      <c r="H115" s="235" t="s">
        <v>1025</v>
      </c>
    </row>
    <row r="116" spans="1:8" x14ac:dyDescent="0.25">
      <c r="A116" s="235" t="s">
        <v>1210</v>
      </c>
      <c r="B116" s="235" t="s">
        <v>1211</v>
      </c>
      <c r="C116" s="237">
        <v>158822.79</v>
      </c>
      <c r="D116" s="235" t="s">
        <v>1025</v>
      </c>
      <c r="E116" s="237">
        <v>0</v>
      </c>
      <c r="F116" s="237">
        <v>0</v>
      </c>
      <c r="G116" s="237">
        <v>158822.79</v>
      </c>
      <c r="H116" s="235" t="s">
        <v>1025</v>
      </c>
    </row>
    <row r="117" spans="1:8" x14ac:dyDescent="0.25">
      <c r="A117" s="235" t="s">
        <v>1212</v>
      </c>
      <c r="B117" s="235" t="s">
        <v>1208</v>
      </c>
      <c r="C117" s="237">
        <v>158822.79</v>
      </c>
      <c r="D117" s="235" t="s">
        <v>1025</v>
      </c>
      <c r="E117" s="237">
        <v>0</v>
      </c>
      <c r="F117" s="237">
        <v>0</v>
      </c>
      <c r="G117" s="237">
        <v>158822.79</v>
      </c>
      <c r="H117" s="235" t="s">
        <v>1025</v>
      </c>
    </row>
    <row r="118" spans="1:8" x14ac:dyDescent="0.25">
      <c r="A118" s="235" t="s">
        <v>1213</v>
      </c>
      <c r="B118" s="235" t="s">
        <v>1214</v>
      </c>
      <c r="C118" s="237">
        <v>53733.84</v>
      </c>
      <c r="D118" s="235" t="s">
        <v>1025</v>
      </c>
      <c r="E118" s="237">
        <v>0</v>
      </c>
      <c r="F118" s="237">
        <v>0</v>
      </c>
      <c r="G118" s="237">
        <v>53733.84</v>
      </c>
      <c r="H118" s="235" t="s">
        <v>1025</v>
      </c>
    </row>
    <row r="119" spans="1:8" x14ac:dyDescent="0.25">
      <c r="A119" s="235" t="s">
        <v>1215</v>
      </c>
      <c r="B119" s="235" t="s">
        <v>1216</v>
      </c>
      <c r="C119" s="237">
        <v>53733.84</v>
      </c>
      <c r="D119" s="235" t="s">
        <v>1025</v>
      </c>
      <c r="E119" s="237">
        <v>0</v>
      </c>
      <c r="F119" s="237">
        <v>0</v>
      </c>
      <c r="G119" s="237">
        <v>53733.84</v>
      </c>
      <c r="H119" s="235" t="s">
        <v>1025</v>
      </c>
    </row>
    <row r="120" spans="1:8" x14ac:dyDescent="0.25">
      <c r="A120" s="235" t="s">
        <v>1217</v>
      </c>
      <c r="B120" s="235" t="s">
        <v>1218</v>
      </c>
      <c r="C120" s="237">
        <v>53733.84</v>
      </c>
      <c r="D120" s="235" t="s">
        <v>1025</v>
      </c>
      <c r="E120" s="237">
        <v>0</v>
      </c>
      <c r="F120" s="237">
        <v>0</v>
      </c>
      <c r="G120" s="237">
        <v>53733.84</v>
      </c>
      <c r="H120" s="235" t="s">
        <v>1025</v>
      </c>
    </row>
    <row r="121" spans="1:8" x14ac:dyDescent="0.25">
      <c r="A121" s="235" t="s">
        <v>1219</v>
      </c>
      <c r="B121" s="235" t="s">
        <v>1214</v>
      </c>
      <c r="C121" s="237">
        <v>53733.84</v>
      </c>
      <c r="D121" s="235" t="s">
        <v>1025</v>
      </c>
      <c r="E121" s="237">
        <v>0</v>
      </c>
      <c r="F121" s="237">
        <v>0</v>
      </c>
      <c r="G121" s="237">
        <v>53733.84</v>
      </c>
      <c r="H121" s="235" t="s">
        <v>1025</v>
      </c>
    </row>
    <row r="122" spans="1:8" x14ac:dyDescent="0.25">
      <c r="A122" s="233" t="s">
        <v>1220</v>
      </c>
      <c r="B122" s="233" t="s">
        <v>1221</v>
      </c>
      <c r="C122" s="238">
        <v>228217</v>
      </c>
      <c r="D122" s="233" t="s">
        <v>1025</v>
      </c>
      <c r="E122" s="238">
        <v>0</v>
      </c>
      <c r="F122" s="238">
        <v>0</v>
      </c>
      <c r="G122" s="238">
        <v>228217</v>
      </c>
      <c r="H122" s="233" t="s">
        <v>1025</v>
      </c>
    </row>
    <row r="123" spans="1:8" x14ac:dyDescent="0.25">
      <c r="A123" s="235" t="s">
        <v>1222</v>
      </c>
      <c r="B123" s="235" t="s">
        <v>1223</v>
      </c>
      <c r="C123" s="237">
        <v>228217</v>
      </c>
      <c r="D123" s="235" t="s">
        <v>1025</v>
      </c>
      <c r="E123" s="237">
        <v>0</v>
      </c>
      <c r="F123" s="237">
        <v>0</v>
      </c>
      <c r="G123" s="237">
        <v>228217</v>
      </c>
      <c r="H123" s="235" t="s">
        <v>1025</v>
      </c>
    </row>
    <row r="124" spans="1:8" x14ac:dyDescent="0.25">
      <c r="A124" s="235" t="s">
        <v>1224</v>
      </c>
      <c r="B124" s="235" t="s">
        <v>1223</v>
      </c>
      <c r="C124" s="237">
        <v>228217</v>
      </c>
      <c r="D124" s="235" t="s">
        <v>1025</v>
      </c>
      <c r="E124" s="237">
        <v>0</v>
      </c>
      <c r="F124" s="237">
        <v>0</v>
      </c>
      <c r="G124" s="237">
        <v>228217</v>
      </c>
      <c r="H124" s="235" t="s">
        <v>1025</v>
      </c>
    </row>
    <row r="125" spans="1:8" x14ac:dyDescent="0.25">
      <c r="A125" s="235" t="s">
        <v>1225</v>
      </c>
      <c r="B125" s="235" t="s">
        <v>1223</v>
      </c>
      <c r="C125" s="237">
        <v>228217</v>
      </c>
      <c r="D125" s="235" t="s">
        <v>1025</v>
      </c>
      <c r="E125" s="237">
        <v>0</v>
      </c>
      <c r="F125" s="237">
        <v>0</v>
      </c>
      <c r="G125" s="237">
        <v>228217</v>
      </c>
      <c r="H125" s="235" t="s">
        <v>1025</v>
      </c>
    </row>
    <row r="126" spans="1:8" x14ac:dyDescent="0.25">
      <c r="A126" s="235" t="s">
        <v>1226</v>
      </c>
      <c r="B126" s="235" t="s">
        <v>1223</v>
      </c>
      <c r="C126" s="237">
        <v>228217</v>
      </c>
      <c r="D126" s="235" t="s">
        <v>1025</v>
      </c>
      <c r="E126" s="237">
        <v>0</v>
      </c>
      <c r="F126" s="237">
        <v>0</v>
      </c>
      <c r="G126" s="237">
        <v>228217</v>
      </c>
      <c r="H126" s="235" t="s">
        <v>1025</v>
      </c>
    </row>
    <row r="127" spans="1:8" x14ac:dyDescent="0.25">
      <c r="A127" s="235" t="s">
        <v>1227</v>
      </c>
      <c r="B127" s="235" t="s">
        <v>198</v>
      </c>
      <c r="C127" s="235" t="s">
        <v>1025</v>
      </c>
      <c r="D127" s="237">
        <v>1219377.9099999999</v>
      </c>
      <c r="E127" s="237">
        <v>3671460.66</v>
      </c>
      <c r="F127" s="237">
        <v>3336070.62</v>
      </c>
      <c r="G127" s="235" t="s">
        <v>1025</v>
      </c>
      <c r="H127" s="237">
        <v>883987.87</v>
      </c>
    </row>
    <row r="128" spans="1:8" x14ac:dyDescent="0.25">
      <c r="A128" s="235" t="s">
        <v>1228</v>
      </c>
      <c r="B128" s="235" t="s">
        <v>199</v>
      </c>
      <c r="C128" s="235" t="s">
        <v>1025</v>
      </c>
      <c r="D128" s="237">
        <v>1219377.9099999999</v>
      </c>
      <c r="E128" s="237">
        <v>3671460.66</v>
      </c>
      <c r="F128" s="237">
        <v>3336070.62</v>
      </c>
      <c r="G128" s="235" t="s">
        <v>1025</v>
      </c>
      <c r="H128" s="237">
        <v>883987.87</v>
      </c>
    </row>
    <row r="129" spans="1:8" x14ac:dyDescent="0.25">
      <c r="A129" s="233" t="s">
        <v>1229</v>
      </c>
      <c r="B129" s="233" t="s">
        <v>1230</v>
      </c>
      <c r="C129" s="233" t="s">
        <v>1025</v>
      </c>
      <c r="D129" s="238">
        <v>1219377.9099999999</v>
      </c>
      <c r="E129" s="238">
        <v>3671460.66</v>
      </c>
      <c r="F129" s="238">
        <v>3336070.62</v>
      </c>
      <c r="G129" s="233" t="s">
        <v>1025</v>
      </c>
      <c r="H129" s="238">
        <v>883987.87</v>
      </c>
    </row>
    <row r="130" spans="1:8" x14ac:dyDescent="0.25">
      <c r="A130" s="235" t="s">
        <v>1231</v>
      </c>
      <c r="B130" s="235" t="s">
        <v>1232</v>
      </c>
      <c r="C130" s="235" t="s">
        <v>1025</v>
      </c>
      <c r="D130" s="237">
        <v>0</v>
      </c>
      <c r="E130" s="237">
        <v>1253234</v>
      </c>
      <c r="F130" s="237">
        <v>1253234</v>
      </c>
      <c r="G130" s="235" t="s">
        <v>1025</v>
      </c>
      <c r="H130" s="237">
        <v>0</v>
      </c>
    </row>
    <row r="131" spans="1:8" x14ac:dyDescent="0.25">
      <c r="A131" s="235" t="s">
        <v>1233</v>
      </c>
      <c r="B131" s="235" t="s">
        <v>1232</v>
      </c>
      <c r="C131" s="235" t="s">
        <v>1025</v>
      </c>
      <c r="D131" s="237">
        <v>0</v>
      </c>
      <c r="E131" s="237">
        <v>1253234</v>
      </c>
      <c r="F131" s="237">
        <v>1253234</v>
      </c>
      <c r="G131" s="235" t="s">
        <v>1025</v>
      </c>
      <c r="H131" s="237">
        <v>0</v>
      </c>
    </row>
    <row r="132" spans="1:8" x14ac:dyDescent="0.25">
      <c r="A132" s="235" t="s">
        <v>1234</v>
      </c>
      <c r="B132" s="235" t="s">
        <v>1235</v>
      </c>
      <c r="C132" s="235" t="s">
        <v>1025</v>
      </c>
      <c r="D132" s="237">
        <v>250935.45</v>
      </c>
      <c r="E132" s="237">
        <v>681634.99</v>
      </c>
      <c r="F132" s="237">
        <v>734544.95</v>
      </c>
      <c r="G132" s="235" t="s">
        <v>1025</v>
      </c>
      <c r="H132" s="237">
        <v>303845.40999999997</v>
      </c>
    </row>
    <row r="133" spans="1:8" x14ac:dyDescent="0.25">
      <c r="A133" s="235" t="s">
        <v>1236</v>
      </c>
      <c r="B133" s="235" t="s">
        <v>1237</v>
      </c>
      <c r="C133" s="235" t="s">
        <v>1025</v>
      </c>
      <c r="D133" s="237">
        <v>250935.45</v>
      </c>
      <c r="E133" s="237">
        <v>681634.99</v>
      </c>
      <c r="F133" s="237">
        <v>734544.95</v>
      </c>
      <c r="G133" s="235" t="s">
        <v>1025</v>
      </c>
      <c r="H133" s="237">
        <v>303845.40999999997</v>
      </c>
    </row>
    <row r="134" spans="1:8" x14ac:dyDescent="0.25">
      <c r="A134" s="235" t="s">
        <v>1238</v>
      </c>
      <c r="B134" s="235" t="s">
        <v>1239</v>
      </c>
      <c r="C134" s="235" t="s">
        <v>1025</v>
      </c>
      <c r="D134" s="237">
        <v>0</v>
      </c>
      <c r="E134" s="237">
        <v>3094.3</v>
      </c>
      <c r="F134" s="237">
        <v>3094.3</v>
      </c>
      <c r="G134" s="235" t="s">
        <v>1025</v>
      </c>
      <c r="H134" s="237">
        <v>0</v>
      </c>
    </row>
    <row r="135" spans="1:8" x14ac:dyDescent="0.25">
      <c r="A135" s="235" t="s">
        <v>1240</v>
      </c>
      <c r="B135" s="235" t="s">
        <v>1241</v>
      </c>
      <c r="C135" s="235" t="s">
        <v>1025</v>
      </c>
      <c r="D135" s="237">
        <v>0</v>
      </c>
      <c r="E135" s="237">
        <v>20788</v>
      </c>
      <c r="F135" s="237">
        <v>20788</v>
      </c>
      <c r="G135" s="235" t="s">
        <v>1025</v>
      </c>
      <c r="H135" s="237">
        <v>0</v>
      </c>
    </row>
    <row r="136" spans="1:8" x14ac:dyDescent="0.25">
      <c r="A136" s="235" t="s">
        <v>1242</v>
      </c>
      <c r="B136" s="235" t="s">
        <v>1243</v>
      </c>
      <c r="C136" s="235" t="s">
        <v>1025</v>
      </c>
      <c r="D136" s="237">
        <v>0</v>
      </c>
      <c r="E136" s="237">
        <v>4967.99</v>
      </c>
      <c r="F136" s="237">
        <v>4967.99</v>
      </c>
      <c r="G136" s="235" t="s">
        <v>1025</v>
      </c>
      <c r="H136" s="237">
        <v>0</v>
      </c>
    </row>
    <row r="137" spans="1:8" x14ac:dyDescent="0.25">
      <c r="A137" s="235" t="s">
        <v>1244</v>
      </c>
      <c r="B137" s="235" t="s">
        <v>1245</v>
      </c>
      <c r="C137" s="235" t="s">
        <v>1025</v>
      </c>
      <c r="D137" s="237">
        <v>0</v>
      </c>
      <c r="E137" s="237">
        <v>13320</v>
      </c>
      <c r="F137" s="237">
        <v>13320</v>
      </c>
      <c r="G137" s="235" t="s">
        <v>1025</v>
      </c>
      <c r="H137" s="237">
        <v>0</v>
      </c>
    </row>
    <row r="138" spans="1:8" x14ac:dyDescent="0.25">
      <c r="A138" s="235" t="s">
        <v>1246</v>
      </c>
      <c r="B138" s="235" t="s">
        <v>1247</v>
      </c>
      <c r="C138" s="235" t="s">
        <v>1025</v>
      </c>
      <c r="D138" s="237">
        <v>0</v>
      </c>
      <c r="E138" s="237">
        <v>160310</v>
      </c>
      <c r="F138" s="237">
        <v>160310</v>
      </c>
      <c r="G138" s="235" t="s">
        <v>1025</v>
      </c>
      <c r="H138" s="237">
        <v>0</v>
      </c>
    </row>
    <row r="139" spans="1:8" x14ac:dyDescent="0.25">
      <c r="A139" s="235" t="s">
        <v>1248</v>
      </c>
      <c r="B139" s="235" t="s">
        <v>1249</v>
      </c>
      <c r="C139" s="235" t="s">
        <v>1025</v>
      </c>
      <c r="D139" s="237">
        <v>0</v>
      </c>
      <c r="E139" s="237">
        <v>29364.81</v>
      </c>
      <c r="F139" s="237">
        <v>29364.81</v>
      </c>
      <c r="G139" s="235" t="s">
        <v>1025</v>
      </c>
      <c r="H139" s="237">
        <v>0</v>
      </c>
    </row>
    <row r="140" spans="1:8" x14ac:dyDescent="0.25">
      <c r="A140" s="235" t="s">
        <v>1250</v>
      </c>
      <c r="B140" s="235" t="s">
        <v>1251</v>
      </c>
      <c r="C140" s="235" t="s">
        <v>1025</v>
      </c>
      <c r="D140" s="237">
        <v>0</v>
      </c>
      <c r="E140" s="237">
        <v>998</v>
      </c>
      <c r="F140" s="237">
        <v>998</v>
      </c>
      <c r="G140" s="235" t="s">
        <v>1025</v>
      </c>
      <c r="H140" s="237">
        <v>0</v>
      </c>
    </row>
    <row r="141" spans="1:8" x14ac:dyDescent="0.25">
      <c r="A141" s="235" t="s">
        <v>1252</v>
      </c>
      <c r="B141" s="235" t="s">
        <v>1253</v>
      </c>
      <c r="C141" s="235" t="s">
        <v>1025</v>
      </c>
      <c r="D141" s="237">
        <v>0</v>
      </c>
      <c r="E141" s="237">
        <v>8700</v>
      </c>
      <c r="F141" s="237">
        <v>8700</v>
      </c>
      <c r="G141" s="235" t="s">
        <v>1025</v>
      </c>
      <c r="H141" s="237">
        <v>0</v>
      </c>
    </row>
    <row r="142" spans="1:8" x14ac:dyDescent="0.25">
      <c r="A142" s="235" t="s">
        <v>1254</v>
      </c>
      <c r="B142" s="235" t="s">
        <v>1255</v>
      </c>
      <c r="C142" s="235" t="s">
        <v>1025</v>
      </c>
      <c r="D142" s="237">
        <v>0</v>
      </c>
      <c r="E142" s="237">
        <v>1500</v>
      </c>
      <c r="F142" s="237">
        <v>1500</v>
      </c>
      <c r="G142" s="235" t="s">
        <v>1025</v>
      </c>
      <c r="H142" s="237">
        <v>0</v>
      </c>
    </row>
    <row r="143" spans="1:8" x14ac:dyDescent="0.25">
      <c r="A143" s="235" t="s">
        <v>1256</v>
      </c>
      <c r="B143" s="235" t="s">
        <v>1257</v>
      </c>
      <c r="C143" s="235" t="s">
        <v>1025</v>
      </c>
      <c r="D143" s="237">
        <v>0</v>
      </c>
      <c r="E143" s="237">
        <v>1902</v>
      </c>
      <c r="F143" s="237">
        <v>1902</v>
      </c>
      <c r="G143" s="235" t="s">
        <v>1025</v>
      </c>
      <c r="H143" s="237">
        <v>0</v>
      </c>
    </row>
    <row r="144" spans="1:8" x14ac:dyDescent="0.25">
      <c r="A144" s="235" t="s">
        <v>1258</v>
      </c>
      <c r="B144" s="235" t="s">
        <v>1259</v>
      </c>
      <c r="C144" s="235" t="s">
        <v>1025</v>
      </c>
      <c r="D144" s="237">
        <v>0</v>
      </c>
      <c r="E144" s="237">
        <v>5938</v>
      </c>
      <c r="F144" s="237">
        <v>5938</v>
      </c>
      <c r="G144" s="235" t="s">
        <v>1025</v>
      </c>
      <c r="H144" s="237">
        <v>0</v>
      </c>
    </row>
    <row r="145" spans="1:8" x14ac:dyDescent="0.25">
      <c r="A145" s="235" t="s">
        <v>1260</v>
      </c>
      <c r="B145" s="235" t="s">
        <v>1261</v>
      </c>
      <c r="C145" s="235" t="s">
        <v>1025</v>
      </c>
      <c r="D145" s="237">
        <v>0</v>
      </c>
      <c r="E145" s="237">
        <v>20514</v>
      </c>
      <c r="F145" s="237">
        <v>20514</v>
      </c>
      <c r="G145" s="235" t="s">
        <v>1025</v>
      </c>
      <c r="H145" s="237">
        <v>0</v>
      </c>
    </row>
    <row r="146" spans="1:8" x14ac:dyDescent="0.25">
      <c r="A146" s="235" t="s">
        <v>1262</v>
      </c>
      <c r="B146" s="235" t="s">
        <v>1263</v>
      </c>
      <c r="C146" s="235" t="s">
        <v>1025</v>
      </c>
      <c r="D146" s="237">
        <v>0</v>
      </c>
      <c r="E146" s="237">
        <v>73855.17</v>
      </c>
      <c r="F146" s="237">
        <v>73855.17</v>
      </c>
      <c r="G146" s="235" t="s">
        <v>1025</v>
      </c>
      <c r="H146" s="237">
        <v>0</v>
      </c>
    </row>
    <row r="147" spans="1:8" x14ac:dyDescent="0.25">
      <c r="A147" s="235" t="s">
        <v>1264</v>
      </c>
      <c r="B147" s="235" t="s">
        <v>1265</v>
      </c>
      <c r="C147" s="235" t="s">
        <v>1025</v>
      </c>
      <c r="D147" s="237">
        <v>0</v>
      </c>
      <c r="E147" s="237">
        <v>1392</v>
      </c>
      <c r="F147" s="237">
        <v>1392</v>
      </c>
      <c r="G147" s="235" t="s">
        <v>1025</v>
      </c>
      <c r="H147" s="237">
        <v>0</v>
      </c>
    </row>
    <row r="148" spans="1:8" x14ac:dyDescent="0.25">
      <c r="A148" s="235" t="s">
        <v>1266</v>
      </c>
      <c r="B148" s="235" t="s">
        <v>1267</v>
      </c>
      <c r="C148" s="235" t="s">
        <v>1025</v>
      </c>
      <c r="D148" s="237">
        <v>0</v>
      </c>
      <c r="E148" s="237">
        <v>2425</v>
      </c>
      <c r="F148" s="237">
        <v>2425</v>
      </c>
      <c r="G148" s="235" t="s">
        <v>1025</v>
      </c>
      <c r="H148" s="237">
        <v>0</v>
      </c>
    </row>
    <row r="149" spans="1:8" x14ac:dyDescent="0.25">
      <c r="A149" s="235" t="s">
        <v>1268</v>
      </c>
      <c r="B149" s="235" t="s">
        <v>1269</v>
      </c>
      <c r="C149" s="235" t="s">
        <v>1025</v>
      </c>
      <c r="D149" s="237">
        <v>0</v>
      </c>
      <c r="E149" s="237">
        <v>3939</v>
      </c>
      <c r="F149" s="237">
        <v>3939</v>
      </c>
      <c r="G149" s="235" t="s">
        <v>1025</v>
      </c>
      <c r="H149" s="237">
        <v>0</v>
      </c>
    </row>
    <row r="150" spans="1:8" x14ac:dyDescent="0.25">
      <c r="A150" s="235" t="s">
        <v>1270</v>
      </c>
      <c r="B150" s="235" t="s">
        <v>1271</v>
      </c>
      <c r="C150" s="235" t="s">
        <v>1025</v>
      </c>
      <c r="D150" s="237">
        <v>0</v>
      </c>
      <c r="E150" s="237">
        <v>15968</v>
      </c>
      <c r="F150" s="237">
        <v>15968</v>
      </c>
      <c r="G150" s="235" t="s">
        <v>1025</v>
      </c>
      <c r="H150" s="237">
        <v>0</v>
      </c>
    </row>
    <row r="151" spans="1:8" x14ac:dyDescent="0.25">
      <c r="A151" s="235" t="s">
        <v>1272</v>
      </c>
      <c r="B151" s="235" t="s">
        <v>1273</v>
      </c>
      <c r="C151" s="235" t="s">
        <v>1025</v>
      </c>
      <c r="D151" s="237">
        <v>0</v>
      </c>
      <c r="E151" s="237">
        <v>3173</v>
      </c>
      <c r="F151" s="237">
        <v>3173</v>
      </c>
      <c r="G151" s="235" t="s">
        <v>1025</v>
      </c>
      <c r="H151" s="237">
        <v>0</v>
      </c>
    </row>
    <row r="152" spans="1:8" x14ac:dyDescent="0.25">
      <c r="A152" s="235" t="s">
        <v>1274</v>
      </c>
      <c r="B152" s="235" t="s">
        <v>1275</v>
      </c>
      <c r="C152" s="235" t="s">
        <v>1025</v>
      </c>
      <c r="D152" s="237">
        <v>0</v>
      </c>
      <c r="E152" s="237">
        <v>1209</v>
      </c>
      <c r="F152" s="237">
        <v>1209</v>
      </c>
      <c r="G152" s="235" t="s">
        <v>1025</v>
      </c>
      <c r="H152" s="237">
        <v>0</v>
      </c>
    </row>
    <row r="153" spans="1:8" x14ac:dyDescent="0.25">
      <c r="A153" s="235" t="s">
        <v>1276</v>
      </c>
      <c r="B153" s="235" t="s">
        <v>1277</v>
      </c>
      <c r="C153" s="235" t="s">
        <v>1025</v>
      </c>
      <c r="D153" s="237">
        <v>0</v>
      </c>
      <c r="E153" s="237">
        <v>12180</v>
      </c>
      <c r="F153" s="237">
        <v>12180</v>
      </c>
      <c r="G153" s="235" t="s">
        <v>1025</v>
      </c>
      <c r="H153" s="237">
        <v>0</v>
      </c>
    </row>
    <row r="154" spans="1:8" x14ac:dyDescent="0.25">
      <c r="A154" s="235" t="s">
        <v>1278</v>
      </c>
      <c r="B154" s="235" t="s">
        <v>1279</v>
      </c>
      <c r="C154" s="235" t="s">
        <v>1025</v>
      </c>
      <c r="D154" s="237">
        <v>0</v>
      </c>
      <c r="E154" s="237">
        <v>7250</v>
      </c>
      <c r="F154" s="237">
        <v>7250</v>
      </c>
      <c r="G154" s="235" t="s">
        <v>1025</v>
      </c>
      <c r="H154" s="237">
        <v>0</v>
      </c>
    </row>
    <row r="155" spans="1:8" x14ac:dyDescent="0.25">
      <c r="A155" s="235" t="s">
        <v>1280</v>
      </c>
      <c r="B155" s="235" t="s">
        <v>1281</v>
      </c>
      <c r="C155" s="235" t="s">
        <v>1025</v>
      </c>
      <c r="D155" s="237">
        <v>0</v>
      </c>
      <c r="E155" s="237">
        <v>29566.080000000002</v>
      </c>
      <c r="F155" s="237">
        <v>29566.080000000002</v>
      </c>
      <c r="G155" s="235" t="s">
        <v>1025</v>
      </c>
      <c r="H155" s="237">
        <v>0</v>
      </c>
    </row>
    <row r="156" spans="1:8" x14ac:dyDescent="0.25">
      <c r="A156" s="235" t="s">
        <v>1282</v>
      </c>
      <c r="B156" s="235" t="s">
        <v>1283</v>
      </c>
      <c r="C156" s="235" t="s">
        <v>1025</v>
      </c>
      <c r="D156" s="237">
        <v>0</v>
      </c>
      <c r="E156" s="237">
        <v>2771.28</v>
      </c>
      <c r="F156" s="237">
        <v>2771.28</v>
      </c>
      <c r="G156" s="235" t="s">
        <v>1025</v>
      </c>
      <c r="H156" s="237">
        <v>0</v>
      </c>
    </row>
    <row r="157" spans="1:8" x14ac:dyDescent="0.25">
      <c r="A157" s="235" t="s">
        <v>1284</v>
      </c>
      <c r="B157" s="235" t="s">
        <v>1285</v>
      </c>
      <c r="C157" s="235" t="s">
        <v>1025</v>
      </c>
      <c r="D157" s="237">
        <v>250935.45</v>
      </c>
      <c r="E157" s="237">
        <v>194321.44</v>
      </c>
      <c r="F157" s="237">
        <v>232452.04</v>
      </c>
      <c r="G157" s="235" t="s">
        <v>1025</v>
      </c>
      <c r="H157" s="237">
        <v>289066.05</v>
      </c>
    </row>
    <row r="158" spans="1:8" x14ac:dyDescent="0.25">
      <c r="A158" s="235" t="s">
        <v>1286</v>
      </c>
      <c r="B158" s="235" t="s">
        <v>1287</v>
      </c>
      <c r="C158" s="235" t="s">
        <v>1025</v>
      </c>
      <c r="D158" s="237">
        <v>0</v>
      </c>
      <c r="E158" s="237">
        <v>25270.6</v>
      </c>
      <c r="F158" s="237">
        <v>29910.6</v>
      </c>
      <c r="G158" s="235" t="s">
        <v>1025</v>
      </c>
      <c r="H158" s="237">
        <v>4640</v>
      </c>
    </row>
    <row r="159" spans="1:8" x14ac:dyDescent="0.25">
      <c r="A159" s="235" t="s">
        <v>1288</v>
      </c>
      <c r="B159" s="235" t="s">
        <v>1289</v>
      </c>
      <c r="C159" s="235" t="s">
        <v>1025</v>
      </c>
      <c r="D159" s="237">
        <v>0</v>
      </c>
      <c r="E159" s="237">
        <v>3185</v>
      </c>
      <c r="F159" s="237">
        <v>3185</v>
      </c>
      <c r="G159" s="235" t="s">
        <v>1025</v>
      </c>
      <c r="H159" s="237">
        <v>0</v>
      </c>
    </row>
    <row r="160" spans="1:8" x14ac:dyDescent="0.25">
      <c r="A160" s="235" t="s">
        <v>1290</v>
      </c>
      <c r="B160" s="235" t="s">
        <v>1291</v>
      </c>
      <c r="C160" s="235" t="s">
        <v>1025</v>
      </c>
      <c r="D160" s="237">
        <v>0</v>
      </c>
      <c r="E160" s="237">
        <v>6081</v>
      </c>
      <c r="F160" s="237">
        <v>6081</v>
      </c>
      <c r="G160" s="235" t="s">
        <v>1025</v>
      </c>
      <c r="H160" s="237">
        <v>0</v>
      </c>
    </row>
    <row r="161" spans="1:8" x14ac:dyDescent="0.25">
      <c r="A161" s="235" t="s">
        <v>1292</v>
      </c>
      <c r="B161" s="235" t="s">
        <v>1293</v>
      </c>
      <c r="C161" s="235" t="s">
        <v>1025</v>
      </c>
      <c r="D161" s="237">
        <v>0</v>
      </c>
      <c r="E161" s="237">
        <v>11310</v>
      </c>
      <c r="F161" s="237">
        <v>11310</v>
      </c>
      <c r="G161" s="235" t="s">
        <v>1025</v>
      </c>
      <c r="H161" s="237">
        <v>0</v>
      </c>
    </row>
    <row r="162" spans="1:8" x14ac:dyDescent="0.25">
      <c r="A162" s="235" t="s">
        <v>1294</v>
      </c>
      <c r="B162" s="235" t="s">
        <v>1295</v>
      </c>
      <c r="C162" s="235" t="s">
        <v>1025</v>
      </c>
      <c r="D162" s="237">
        <v>0</v>
      </c>
      <c r="E162" s="237">
        <v>16341.32</v>
      </c>
      <c r="F162" s="237">
        <v>26480.68</v>
      </c>
      <c r="G162" s="235" t="s">
        <v>1025</v>
      </c>
      <c r="H162" s="237">
        <v>10139.36</v>
      </c>
    </row>
    <row r="163" spans="1:8" x14ac:dyDescent="0.25">
      <c r="A163" s="235" t="s">
        <v>1296</v>
      </c>
      <c r="B163" s="235" t="s">
        <v>1297</v>
      </c>
      <c r="C163" s="235" t="s">
        <v>1025</v>
      </c>
      <c r="D163" s="237">
        <v>0</v>
      </c>
      <c r="E163" s="237">
        <v>17000</v>
      </c>
      <c r="F163" s="237">
        <v>17000</v>
      </c>
      <c r="G163" s="235" t="s">
        <v>1025</v>
      </c>
      <c r="H163" s="237">
        <v>0</v>
      </c>
    </row>
    <row r="164" spans="1:8" x14ac:dyDescent="0.25">
      <c r="A164" s="235" t="s">
        <v>1298</v>
      </c>
      <c r="B164" s="235" t="s">
        <v>1299</v>
      </c>
      <c r="C164" s="235" t="s">
        <v>1025</v>
      </c>
      <c r="D164" s="237">
        <v>0</v>
      </c>
      <c r="E164" s="237">
        <v>17000</v>
      </c>
      <c r="F164" s="237">
        <v>17000</v>
      </c>
      <c r="G164" s="235" t="s">
        <v>1025</v>
      </c>
      <c r="H164" s="237">
        <v>0</v>
      </c>
    </row>
    <row r="165" spans="1:8" x14ac:dyDescent="0.25">
      <c r="A165" s="235" t="s">
        <v>1300</v>
      </c>
      <c r="B165" s="235" t="s">
        <v>1301</v>
      </c>
      <c r="C165" s="235" t="s">
        <v>1025</v>
      </c>
      <c r="D165" s="237">
        <v>0</v>
      </c>
      <c r="E165" s="237">
        <v>48357.67</v>
      </c>
      <c r="F165" s="237">
        <v>48357.67</v>
      </c>
      <c r="G165" s="235" t="s">
        <v>1025</v>
      </c>
      <c r="H165" s="237">
        <v>0</v>
      </c>
    </row>
    <row r="166" spans="1:8" x14ac:dyDescent="0.25">
      <c r="A166" s="235" t="s">
        <v>1302</v>
      </c>
      <c r="B166" s="235" t="s">
        <v>1301</v>
      </c>
      <c r="C166" s="235" t="s">
        <v>1025</v>
      </c>
      <c r="D166" s="237">
        <v>0</v>
      </c>
      <c r="E166" s="237">
        <v>48357.67</v>
      </c>
      <c r="F166" s="237">
        <v>48357.67</v>
      </c>
      <c r="G166" s="235" t="s">
        <v>1025</v>
      </c>
      <c r="H166" s="237">
        <v>0</v>
      </c>
    </row>
    <row r="167" spans="1:8" x14ac:dyDescent="0.25">
      <c r="A167" s="235" t="s">
        <v>1303</v>
      </c>
      <c r="B167" s="235" t="s">
        <v>1304</v>
      </c>
      <c r="C167" s="235" t="s">
        <v>1025</v>
      </c>
      <c r="D167" s="237">
        <v>0</v>
      </c>
      <c r="E167" s="237">
        <v>26700</v>
      </c>
      <c r="F167" s="237">
        <v>26700</v>
      </c>
      <c r="G167" s="235" t="s">
        <v>1025</v>
      </c>
      <c r="H167" s="237">
        <v>0</v>
      </c>
    </row>
    <row r="168" spans="1:8" x14ac:dyDescent="0.25">
      <c r="A168" s="235" t="s">
        <v>1305</v>
      </c>
      <c r="B168" s="235" t="s">
        <v>1306</v>
      </c>
      <c r="C168" s="235" t="s">
        <v>1025</v>
      </c>
      <c r="D168" s="237">
        <v>0</v>
      </c>
      <c r="E168" s="237">
        <v>21657.67</v>
      </c>
      <c r="F168" s="237">
        <v>21657.67</v>
      </c>
      <c r="G168" s="235" t="s">
        <v>1025</v>
      </c>
      <c r="H168" s="237">
        <v>0</v>
      </c>
    </row>
    <row r="169" spans="1:8" x14ac:dyDescent="0.25">
      <c r="A169" s="235" t="s">
        <v>1307</v>
      </c>
      <c r="B169" s="235" t="s">
        <v>1308</v>
      </c>
      <c r="C169" s="235" t="s">
        <v>1025</v>
      </c>
      <c r="D169" s="237">
        <v>138753</v>
      </c>
      <c r="E169" s="237">
        <v>130133</v>
      </c>
      <c r="F169" s="237">
        <v>131000</v>
      </c>
      <c r="G169" s="235" t="s">
        <v>1025</v>
      </c>
      <c r="H169" s="237">
        <v>139620</v>
      </c>
    </row>
    <row r="170" spans="1:8" x14ac:dyDescent="0.25">
      <c r="A170" s="235" t="s">
        <v>1309</v>
      </c>
      <c r="B170" s="235" t="s">
        <v>1310</v>
      </c>
      <c r="C170" s="235" t="s">
        <v>1025</v>
      </c>
      <c r="D170" s="237">
        <v>130133</v>
      </c>
      <c r="E170" s="237">
        <v>130133</v>
      </c>
      <c r="F170" s="237">
        <v>129276</v>
      </c>
      <c r="G170" s="235" t="s">
        <v>1025</v>
      </c>
      <c r="H170" s="237">
        <v>129276</v>
      </c>
    </row>
    <row r="171" spans="1:8" x14ac:dyDescent="0.25">
      <c r="A171" s="235" t="s">
        <v>1311</v>
      </c>
      <c r="B171" s="235" t="s">
        <v>1312</v>
      </c>
      <c r="C171" s="235" t="s">
        <v>1025</v>
      </c>
      <c r="D171" s="237">
        <v>130133</v>
      </c>
      <c r="E171" s="237">
        <v>130133</v>
      </c>
      <c r="F171" s="237">
        <v>129276</v>
      </c>
      <c r="G171" s="235" t="s">
        <v>1025</v>
      </c>
      <c r="H171" s="237">
        <v>129276</v>
      </c>
    </row>
    <row r="172" spans="1:8" x14ac:dyDescent="0.25">
      <c r="A172" s="235" t="s">
        <v>1313</v>
      </c>
      <c r="B172" s="235" t="s">
        <v>1314</v>
      </c>
      <c r="C172" s="235" t="s">
        <v>1025</v>
      </c>
      <c r="D172" s="237">
        <v>8620</v>
      </c>
      <c r="E172" s="237">
        <v>0</v>
      </c>
      <c r="F172" s="237">
        <v>1724</v>
      </c>
      <c r="G172" s="235" t="s">
        <v>1025</v>
      </c>
      <c r="H172" s="237">
        <v>10344</v>
      </c>
    </row>
    <row r="173" spans="1:8" x14ac:dyDescent="0.25">
      <c r="A173" s="235" t="s">
        <v>1315</v>
      </c>
      <c r="B173" s="235" t="s">
        <v>1314</v>
      </c>
      <c r="C173" s="235" t="s">
        <v>1025</v>
      </c>
      <c r="D173" s="237">
        <v>8620</v>
      </c>
      <c r="E173" s="237">
        <v>0</v>
      </c>
      <c r="F173" s="237">
        <v>1724</v>
      </c>
      <c r="G173" s="235" t="s">
        <v>1025</v>
      </c>
      <c r="H173" s="237">
        <v>10344</v>
      </c>
    </row>
    <row r="174" spans="1:8" x14ac:dyDescent="0.25">
      <c r="A174" s="235" t="s">
        <v>1316</v>
      </c>
      <c r="B174" s="235" t="s">
        <v>1317</v>
      </c>
      <c r="C174" s="235" t="s">
        <v>1025</v>
      </c>
      <c r="D174" s="237">
        <v>829689.46</v>
      </c>
      <c r="E174" s="237">
        <v>1541101</v>
      </c>
      <c r="F174" s="237">
        <v>1151934</v>
      </c>
      <c r="G174" s="235" t="s">
        <v>1025</v>
      </c>
      <c r="H174" s="237">
        <v>440522.46</v>
      </c>
    </row>
    <row r="175" spans="1:8" x14ac:dyDescent="0.25">
      <c r="A175" s="235" t="s">
        <v>1318</v>
      </c>
      <c r="B175" s="235" t="s">
        <v>1319</v>
      </c>
      <c r="C175" s="235" t="s">
        <v>1025</v>
      </c>
      <c r="D175" s="237">
        <v>0</v>
      </c>
      <c r="E175" s="237">
        <v>7000</v>
      </c>
      <c r="F175" s="237">
        <v>7000</v>
      </c>
      <c r="G175" s="235" t="s">
        <v>1025</v>
      </c>
      <c r="H175" s="237">
        <v>0</v>
      </c>
    </row>
    <row r="176" spans="1:8" x14ac:dyDescent="0.25">
      <c r="A176" s="235" t="s">
        <v>1320</v>
      </c>
      <c r="B176" s="235" t="s">
        <v>1321</v>
      </c>
      <c r="C176" s="235" t="s">
        <v>1025</v>
      </c>
      <c r="D176" s="237">
        <v>0</v>
      </c>
      <c r="E176" s="237">
        <v>7000</v>
      </c>
      <c r="F176" s="237">
        <v>7000</v>
      </c>
      <c r="G176" s="235" t="s">
        <v>1025</v>
      </c>
      <c r="H176" s="237">
        <v>0</v>
      </c>
    </row>
    <row r="177" spans="1:8" x14ac:dyDescent="0.25">
      <c r="A177" s="235" t="s">
        <v>1322</v>
      </c>
      <c r="B177" s="235" t="s">
        <v>1323</v>
      </c>
      <c r="C177" s="235" t="s">
        <v>1025</v>
      </c>
      <c r="D177" s="237">
        <v>17267.46</v>
      </c>
      <c r="E177" s="237">
        <v>0</v>
      </c>
      <c r="F177" s="237">
        <v>0</v>
      </c>
      <c r="G177" s="235" t="s">
        <v>1025</v>
      </c>
      <c r="H177" s="237">
        <v>17267.46</v>
      </c>
    </row>
    <row r="178" spans="1:8" x14ac:dyDescent="0.25">
      <c r="A178" s="235" t="s">
        <v>1324</v>
      </c>
      <c r="B178" s="235" t="s">
        <v>1101</v>
      </c>
      <c r="C178" s="235" t="s">
        <v>1025</v>
      </c>
      <c r="D178" s="237">
        <v>17267.46</v>
      </c>
      <c r="E178" s="237">
        <v>0</v>
      </c>
      <c r="F178" s="237">
        <v>0</v>
      </c>
      <c r="G178" s="235" t="s">
        <v>1025</v>
      </c>
      <c r="H178" s="237">
        <v>17267.46</v>
      </c>
    </row>
    <row r="179" spans="1:8" x14ac:dyDescent="0.25">
      <c r="A179" s="235" t="s">
        <v>1325</v>
      </c>
      <c r="B179" s="235" t="s">
        <v>1326</v>
      </c>
      <c r="C179" s="235" t="s">
        <v>1025</v>
      </c>
      <c r="D179" s="237">
        <v>812422</v>
      </c>
      <c r="E179" s="237">
        <v>1534101</v>
      </c>
      <c r="F179" s="237">
        <v>1144934</v>
      </c>
      <c r="G179" s="235" t="s">
        <v>1025</v>
      </c>
      <c r="H179" s="237">
        <v>423255</v>
      </c>
    </row>
    <row r="180" spans="1:8" x14ac:dyDescent="0.25">
      <c r="A180" s="235" t="s">
        <v>1327</v>
      </c>
      <c r="B180" s="235" t="s">
        <v>1328</v>
      </c>
      <c r="C180" s="235" t="s">
        <v>1025</v>
      </c>
      <c r="D180" s="237">
        <v>809452</v>
      </c>
      <c r="E180" s="237">
        <v>1534101</v>
      </c>
      <c r="F180" s="237">
        <v>1144934</v>
      </c>
      <c r="G180" s="235" t="s">
        <v>1025</v>
      </c>
      <c r="H180" s="237">
        <v>420285</v>
      </c>
    </row>
    <row r="181" spans="1:8" x14ac:dyDescent="0.25">
      <c r="A181" s="235" t="s">
        <v>1329</v>
      </c>
      <c r="B181" s="235" t="s">
        <v>1330</v>
      </c>
      <c r="C181" s="235" t="s">
        <v>1025</v>
      </c>
      <c r="D181" s="237">
        <v>2970</v>
      </c>
      <c r="E181" s="237">
        <v>0</v>
      </c>
      <c r="F181" s="237">
        <v>0</v>
      </c>
      <c r="G181" s="235" t="s">
        <v>1025</v>
      </c>
      <c r="H181" s="237">
        <v>2970</v>
      </c>
    </row>
    <row r="182" spans="1:8" x14ac:dyDescent="0.25">
      <c r="A182" s="235" t="s">
        <v>1331</v>
      </c>
      <c r="B182" s="235" t="s">
        <v>1332</v>
      </c>
      <c r="C182" s="235" t="s">
        <v>1025</v>
      </c>
      <c r="D182" s="237">
        <v>21108611.27</v>
      </c>
      <c r="E182" s="237">
        <v>0</v>
      </c>
      <c r="F182" s="237">
        <v>0</v>
      </c>
      <c r="G182" s="235" t="s">
        <v>1025</v>
      </c>
      <c r="H182" s="237">
        <v>21108611.27</v>
      </c>
    </row>
    <row r="183" spans="1:8" x14ac:dyDescent="0.25">
      <c r="A183" s="235" t="s">
        <v>1333</v>
      </c>
      <c r="B183" s="235" t="s">
        <v>203</v>
      </c>
      <c r="C183" s="235" t="s">
        <v>1025</v>
      </c>
      <c r="D183" s="237">
        <v>8409196.2400000002</v>
      </c>
      <c r="E183" s="237">
        <v>0</v>
      </c>
      <c r="F183" s="237">
        <v>0</v>
      </c>
      <c r="G183" s="235" t="s">
        <v>1025</v>
      </c>
      <c r="H183" s="237">
        <v>8409196.2400000002</v>
      </c>
    </row>
    <row r="184" spans="1:8" x14ac:dyDescent="0.25">
      <c r="A184" s="233" t="s">
        <v>1334</v>
      </c>
      <c r="B184" s="233" t="s">
        <v>1335</v>
      </c>
      <c r="C184" s="233" t="s">
        <v>1025</v>
      </c>
      <c r="D184" s="238">
        <v>8369196.2400000002</v>
      </c>
      <c r="E184" s="238">
        <v>0</v>
      </c>
      <c r="F184" s="238">
        <v>0</v>
      </c>
      <c r="G184" s="233" t="s">
        <v>1025</v>
      </c>
      <c r="H184" s="238">
        <v>8369196.2400000002</v>
      </c>
    </row>
    <row r="185" spans="1:8" x14ac:dyDescent="0.25">
      <c r="A185" s="235" t="s">
        <v>1336</v>
      </c>
      <c r="B185" s="235" t="s">
        <v>1335</v>
      </c>
      <c r="C185" s="235" t="s">
        <v>1025</v>
      </c>
      <c r="D185" s="237">
        <v>8369196.2400000002</v>
      </c>
      <c r="E185" s="237">
        <v>0</v>
      </c>
      <c r="F185" s="237">
        <v>0</v>
      </c>
      <c r="G185" s="235" t="s">
        <v>1025</v>
      </c>
      <c r="H185" s="237">
        <v>8369196.2400000002</v>
      </c>
    </row>
    <row r="186" spans="1:8" x14ac:dyDescent="0.25">
      <c r="A186" s="233" t="s">
        <v>1337</v>
      </c>
      <c r="B186" s="233" t="s">
        <v>1338</v>
      </c>
      <c r="C186" s="233" t="s">
        <v>1025</v>
      </c>
      <c r="D186" s="238">
        <v>40000</v>
      </c>
      <c r="E186" s="238">
        <v>0</v>
      </c>
      <c r="F186" s="238">
        <v>0</v>
      </c>
      <c r="G186" s="233" t="s">
        <v>1025</v>
      </c>
      <c r="H186" s="238">
        <v>40000</v>
      </c>
    </row>
    <row r="187" spans="1:8" x14ac:dyDescent="0.25">
      <c r="A187" s="235" t="s">
        <v>1339</v>
      </c>
      <c r="B187" s="235" t="s">
        <v>1338</v>
      </c>
      <c r="C187" s="235" t="s">
        <v>1025</v>
      </c>
      <c r="D187" s="237">
        <v>40000</v>
      </c>
      <c r="E187" s="237">
        <v>0</v>
      </c>
      <c r="F187" s="237">
        <v>0</v>
      </c>
      <c r="G187" s="235" t="s">
        <v>1025</v>
      </c>
      <c r="H187" s="237">
        <v>40000</v>
      </c>
    </row>
    <row r="188" spans="1:8" x14ac:dyDescent="0.25">
      <c r="A188" s="235" t="s">
        <v>1340</v>
      </c>
      <c r="B188" s="235" t="s">
        <v>1341</v>
      </c>
      <c r="C188" s="235" t="s">
        <v>1025</v>
      </c>
      <c r="D188" s="237">
        <v>12699415.029999999</v>
      </c>
      <c r="E188" s="237">
        <v>0</v>
      </c>
      <c r="F188" s="237">
        <v>0</v>
      </c>
      <c r="G188" s="235" t="s">
        <v>1025</v>
      </c>
      <c r="H188" s="237">
        <v>12699415.029999999</v>
      </c>
    </row>
    <row r="189" spans="1:8" x14ac:dyDescent="0.25">
      <c r="A189" s="233" t="s">
        <v>1342</v>
      </c>
      <c r="B189" s="233" t="s">
        <v>1343</v>
      </c>
      <c r="C189" s="233" t="s">
        <v>1025</v>
      </c>
      <c r="D189" s="238">
        <v>12699415.029999999</v>
      </c>
      <c r="E189" s="238">
        <v>0</v>
      </c>
      <c r="F189" s="238">
        <v>0</v>
      </c>
      <c r="G189" s="233" t="s">
        <v>1025</v>
      </c>
      <c r="H189" s="238">
        <v>12699415.029999999</v>
      </c>
    </row>
    <row r="190" spans="1:8" x14ac:dyDescent="0.25">
      <c r="A190" s="235" t="s">
        <v>1344</v>
      </c>
      <c r="B190" s="235" t="s">
        <v>204</v>
      </c>
      <c r="C190" s="235" t="s">
        <v>1025</v>
      </c>
      <c r="D190" s="237">
        <v>2835742.1</v>
      </c>
      <c r="E190" s="237">
        <v>0</v>
      </c>
      <c r="F190" s="237">
        <v>0</v>
      </c>
      <c r="G190" s="235" t="s">
        <v>1025</v>
      </c>
      <c r="H190" s="237">
        <v>2835742.1</v>
      </c>
    </row>
    <row r="191" spans="1:8" x14ac:dyDescent="0.25">
      <c r="A191" s="235" t="s">
        <v>1345</v>
      </c>
      <c r="B191" s="235" t="s">
        <v>205</v>
      </c>
      <c r="C191" s="235" t="s">
        <v>1025</v>
      </c>
      <c r="D191" s="237">
        <v>2835742.1</v>
      </c>
      <c r="E191" s="237">
        <v>0</v>
      </c>
      <c r="F191" s="237">
        <v>0</v>
      </c>
      <c r="G191" s="235" t="s">
        <v>1025</v>
      </c>
      <c r="H191" s="237">
        <v>2835742.1</v>
      </c>
    </row>
    <row r="192" spans="1:8" x14ac:dyDescent="0.25">
      <c r="A192" s="235" t="s">
        <v>1346</v>
      </c>
      <c r="B192" s="235" t="s">
        <v>1347</v>
      </c>
      <c r="C192" s="235" t="s">
        <v>1025</v>
      </c>
      <c r="D192" s="237">
        <v>9863672.9299999997</v>
      </c>
      <c r="E192" s="237">
        <v>0</v>
      </c>
      <c r="F192" s="237">
        <v>0</v>
      </c>
      <c r="G192" s="235" t="s">
        <v>1025</v>
      </c>
      <c r="H192" s="237">
        <v>9863672.9299999997</v>
      </c>
    </row>
    <row r="193" spans="1:8" x14ac:dyDescent="0.25">
      <c r="A193" s="235" t="s">
        <v>1348</v>
      </c>
      <c r="B193" s="235" t="s">
        <v>1347</v>
      </c>
      <c r="C193" s="235" t="s">
        <v>1025</v>
      </c>
      <c r="D193" s="237">
        <v>9863672.9299999997</v>
      </c>
      <c r="E193" s="237">
        <v>0</v>
      </c>
      <c r="F193" s="237">
        <v>0</v>
      </c>
      <c r="G193" s="235" t="s">
        <v>1025</v>
      </c>
      <c r="H193" s="237">
        <v>9863672.9299999997</v>
      </c>
    </row>
    <row r="194" spans="1:8" x14ac:dyDescent="0.25">
      <c r="A194" s="235" t="s">
        <v>1349</v>
      </c>
      <c r="B194" s="235" t="s">
        <v>206</v>
      </c>
      <c r="C194" s="235" t="s">
        <v>1025</v>
      </c>
      <c r="D194" s="237">
        <v>17773311.350000001</v>
      </c>
      <c r="E194" s="237">
        <v>0</v>
      </c>
      <c r="F194" s="237">
        <v>2859819.81</v>
      </c>
      <c r="G194" s="235" t="s">
        <v>1025</v>
      </c>
      <c r="H194" s="237">
        <v>20633131.16</v>
      </c>
    </row>
    <row r="195" spans="1:8" x14ac:dyDescent="0.25">
      <c r="A195" s="235" t="s">
        <v>1350</v>
      </c>
      <c r="B195" s="235" t="s">
        <v>1351</v>
      </c>
      <c r="C195" s="235" t="s">
        <v>1025</v>
      </c>
      <c r="D195" s="237">
        <v>1066072.53</v>
      </c>
      <c r="E195" s="237">
        <v>0</v>
      </c>
      <c r="F195" s="237">
        <v>80621.5</v>
      </c>
      <c r="G195" s="235" t="s">
        <v>1025</v>
      </c>
      <c r="H195" s="237">
        <v>1146694.03</v>
      </c>
    </row>
    <row r="196" spans="1:8" x14ac:dyDescent="0.25">
      <c r="A196" s="233" t="s">
        <v>1352</v>
      </c>
      <c r="B196" s="233" t="s">
        <v>3</v>
      </c>
      <c r="C196" s="233" t="s">
        <v>1025</v>
      </c>
      <c r="D196" s="238">
        <v>625709.71</v>
      </c>
      <c r="E196" s="238">
        <v>0</v>
      </c>
      <c r="F196" s="238">
        <v>17598</v>
      </c>
      <c r="G196" s="233" t="s">
        <v>1025</v>
      </c>
      <c r="H196" s="238">
        <v>643307.71</v>
      </c>
    </row>
    <row r="197" spans="1:8" x14ac:dyDescent="0.25">
      <c r="A197" s="235" t="s">
        <v>1353</v>
      </c>
      <c r="B197" s="235" t="s">
        <v>1354</v>
      </c>
      <c r="C197" s="235" t="s">
        <v>1025</v>
      </c>
      <c r="D197" s="237">
        <v>7000</v>
      </c>
      <c r="E197" s="237">
        <v>0</v>
      </c>
      <c r="F197" s="237">
        <v>0</v>
      </c>
      <c r="G197" s="235" t="s">
        <v>1025</v>
      </c>
      <c r="H197" s="237">
        <v>7000</v>
      </c>
    </row>
    <row r="198" spans="1:8" x14ac:dyDescent="0.25">
      <c r="A198" s="235" t="s">
        <v>1355</v>
      </c>
      <c r="B198" s="235" t="s">
        <v>4</v>
      </c>
      <c r="C198" s="235" t="s">
        <v>1025</v>
      </c>
      <c r="D198" s="237">
        <v>7000</v>
      </c>
      <c r="E198" s="237">
        <v>0</v>
      </c>
      <c r="F198" s="237">
        <v>0</v>
      </c>
      <c r="G198" s="235" t="s">
        <v>1025</v>
      </c>
      <c r="H198" s="237">
        <v>7000</v>
      </c>
    </row>
    <row r="199" spans="1:8" x14ac:dyDescent="0.25">
      <c r="A199" s="235" t="s">
        <v>1356</v>
      </c>
      <c r="B199" s="235" t="s">
        <v>1357</v>
      </c>
      <c r="C199" s="235" t="s">
        <v>1025</v>
      </c>
      <c r="D199" s="237">
        <v>7000</v>
      </c>
      <c r="E199" s="237">
        <v>0</v>
      </c>
      <c r="F199" s="237">
        <v>0</v>
      </c>
      <c r="G199" s="235" t="s">
        <v>1025</v>
      </c>
      <c r="H199" s="237">
        <v>7000</v>
      </c>
    </row>
    <row r="200" spans="1:8" x14ac:dyDescent="0.25">
      <c r="A200" s="235" t="s">
        <v>1358</v>
      </c>
      <c r="B200" s="235" t="s">
        <v>1359</v>
      </c>
      <c r="C200" s="235" t="s">
        <v>1025</v>
      </c>
      <c r="D200" s="237">
        <v>584060.81000000006</v>
      </c>
      <c r="E200" s="237">
        <v>0</v>
      </c>
      <c r="F200" s="237">
        <v>14527</v>
      </c>
      <c r="G200" s="235" t="s">
        <v>1025</v>
      </c>
      <c r="H200" s="237">
        <v>598587.81000000006</v>
      </c>
    </row>
    <row r="201" spans="1:8" x14ac:dyDescent="0.25">
      <c r="A201" s="235" t="s">
        <v>1360</v>
      </c>
      <c r="B201" s="235" t="s">
        <v>5</v>
      </c>
      <c r="C201" s="235" t="s">
        <v>1025</v>
      </c>
      <c r="D201" s="237">
        <v>584060.81000000006</v>
      </c>
      <c r="E201" s="237">
        <v>0</v>
      </c>
      <c r="F201" s="237">
        <v>14527</v>
      </c>
      <c r="G201" s="235" t="s">
        <v>1025</v>
      </c>
      <c r="H201" s="237">
        <v>598587.81000000006</v>
      </c>
    </row>
    <row r="202" spans="1:8" x14ac:dyDescent="0.25">
      <c r="A202" s="235" t="s">
        <v>1361</v>
      </c>
      <c r="B202" s="235" t="s">
        <v>1362</v>
      </c>
      <c r="C202" s="235" t="s">
        <v>1025</v>
      </c>
      <c r="D202" s="237">
        <v>582812.81000000006</v>
      </c>
      <c r="E202" s="237">
        <v>0</v>
      </c>
      <c r="F202" s="237">
        <v>14527</v>
      </c>
      <c r="G202" s="235" t="s">
        <v>1025</v>
      </c>
      <c r="H202" s="237">
        <v>597339.81000000006</v>
      </c>
    </row>
    <row r="203" spans="1:8" x14ac:dyDescent="0.25">
      <c r="A203" s="235" t="s">
        <v>1363</v>
      </c>
      <c r="B203" s="235" t="s">
        <v>1364</v>
      </c>
      <c r="C203" s="235" t="s">
        <v>1025</v>
      </c>
      <c r="D203" s="237">
        <v>309299.08</v>
      </c>
      <c r="E203" s="237">
        <v>0</v>
      </c>
      <c r="F203" s="237">
        <v>6266</v>
      </c>
      <c r="G203" s="235" t="s">
        <v>1025</v>
      </c>
      <c r="H203" s="237">
        <v>315565.08</v>
      </c>
    </row>
    <row r="204" spans="1:8" x14ac:dyDescent="0.25">
      <c r="A204" s="235" t="s">
        <v>1365</v>
      </c>
      <c r="B204" s="235" t="s">
        <v>1366</v>
      </c>
      <c r="C204" s="235" t="s">
        <v>1025</v>
      </c>
      <c r="D204" s="237">
        <v>258174.33</v>
      </c>
      <c r="E204" s="237">
        <v>0</v>
      </c>
      <c r="F204" s="237">
        <v>6749</v>
      </c>
      <c r="G204" s="235" t="s">
        <v>1025</v>
      </c>
      <c r="H204" s="237">
        <v>264923.33</v>
      </c>
    </row>
    <row r="205" spans="1:8" x14ac:dyDescent="0.25">
      <c r="A205" s="235" t="s">
        <v>1367</v>
      </c>
      <c r="B205" s="235" t="s">
        <v>1368</v>
      </c>
      <c r="C205" s="235" t="s">
        <v>1025</v>
      </c>
      <c r="D205" s="237">
        <v>15339.4</v>
      </c>
      <c r="E205" s="237">
        <v>0</v>
      </c>
      <c r="F205" s="237">
        <v>1512</v>
      </c>
      <c r="G205" s="235" t="s">
        <v>1025</v>
      </c>
      <c r="H205" s="237">
        <v>16851.400000000001</v>
      </c>
    </row>
    <row r="206" spans="1:8" x14ac:dyDescent="0.25">
      <c r="A206" s="235" t="s">
        <v>1369</v>
      </c>
      <c r="B206" s="235" t="s">
        <v>1370</v>
      </c>
      <c r="C206" s="235" t="s">
        <v>1025</v>
      </c>
      <c r="D206" s="237">
        <v>1248</v>
      </c>
      <c r="E206" s="237">
        <v>0</v>
      </c>
      <c r="F206" s="237">
        <v>0</v>
      </c>
      <c r="G206" s="235" t="s">
        <v>1025</v>
      </c>
      <c r="H206" s="237">
        <v>1248</v>
      </c>
    </row>
    <row r="207" spans="1:8" x14ac:dyDescent="0.25">
      <c r="A207" s="235" t="s">
        <v>1371</v>
      </c>
      <c r="B207" s="235" t="s">
        <v>1372</v>
      </c>
      <c r="C207" s="235" t="s">
        <v>1025</v>
      </c>
      <c r="D207" s="237">
        <v>1248</v>
      </c>
      <c r="E207" s="237">
        <v>0</v>
      </c>
      <c r="F207" s="237">
        <v>0</v>
      </c>
      <c r="G207" s="235" t="s">
        <v>1025</v>
      </c>
      <c r="H207" s="237">
        <v>1248</v>
      </c>
    </row>
    <row r="208" spans="1:8" x14ac:dyDescent="0.25">
      <c r="A208" s="235" t="s">
        <v>1373</v>
      </c>
      <c r="B208" s="235" t="s">
        <v>1374</v>
      </c>
      <c r="C208" s="235" t="s">
        <v>1025</v>
      </c>
      <c r="D208" s="237">
        <v>34573.9</v>
      </c>
      <c r="E208" s="237">
        <v>0</v>
      </c>
      <c r="F208" s="237">
        <v>3071</v>
      </c>
      <c r="G208" s="235" t="s">
        <v>1025</v>
      </c>
      <c r="H208" s="237">
        <v>37644.9</v>
      </c>
    </row>
    <row r="209" spans="1:8" x14ac:dyDescent="0.25">
      <c r="A209" s="235" t="s">
        <v>1375</v>
      </c>
      <c r="B209" s="235" t="s">
        <v>10</v>
      </c>
      <c r="C209" s="235" t="s">
        <v>1025</v>
      </c>
      <c r="D209" s="237">
        <v>34573.9</v>
      </c>
      <c r="E209" s="237">
        <v>0</v>
      </c>
      <c r="F209" s="237">
        <v>3071</v>
      </c>
      <c r="G209" s="235" t="s">
        <v>1025</v>
      </c>
      <c r="H209" s="237">
        <v>37644.9</v>
      </c>
    </row>
    <row r="210" spans="1:8" x14ac:dyDescent="0.25">
      <c r="A210" s="235" t="s">
        <v>1376</v>
      </c>
      <c r="B210" s="235" t="s">
        <v>1377</v>
      </c>
      <c r="C210" s="235" t="s">
        <v>1025</v>
      </c>
      <c r="D210" s="237">
        <v>34573.9</v>
      </c>
      <c r="E210" s="237">
        <v>0</v>
      </c>
      <c r="F210" s="237">
        <v>3071</v>
      </c>
      <c r="G210" s="235" t="s">
        <v>1025</v>
      </c>
      <c r="H210" s="237">
        <v>37644.9</v>
      </c>
    </row>
    <row r="211" spans="1:8" x14ac:dyDescent="0.25">
      <c r="A211" s="235" t="s">
        <v>1378</v>
      </c>
      <c r="B211" s="235" t="s">
        <v>11</v>
      </c>
      <c r="C211" s="235" t="s">
        <v>1025</v>
      </c>
      <c r="D211" s="237">
        <v>75</v>
      </c>
      <c r="E211" s="237">
        <v>0</v>
      </c>
      <c r="F211" s="237">
        <v>0</v>
      </c>
      <c r="G211" s="235" t="s">
        <v>1025</v>
      </c>
      <c r="H211" s="237">
        <v>75</v>
      </c>
    </row>
    <row r="212" spans="1:8" x14ac:dyDescent="0.25">
      <c r="A212" s="235" t="s">
        <v>1379</v>
      </c>
      <c r="B212" s="235" t="s">
        <v>11</v>
      </c>
      <c r="C212" s="235" t="s">
        <v>1025</v>
      </c>
      <c r="D212" s="237">
        <v>75</v>
      </c>
      <c r="E212" s="237">
        <v>0</v>
      </c>
      <c r="F212" s="237">
        <v>0</v>
      </c>
      <c r="G212" s="235" t="s">
        <v>1025</v>
      </c>
      <c r="H212" s="237">
        <v>75</v>
      </c>
    </row>
    <row r="213" spans="1:8" x14ac:dyDescent="0.25">
      <c r="A213" s="233" t="s">
        <v>1380</v>
      </c>
      <c r="B213" s="233" t="s">
        <v>21</v>
      </c>
      <c r="C213" s="233" t="s">
        <v>1025</v>
      </c>
      <c r="D213" s="238">
        <v>377621.55</v>
      </c>
      <c r="E213" s="238">
        <v>0</v>
      </c>
      <c r="F213" s="238">
        <v>55840.5</v>
      </c>
      <c r="G213" s="233" t="s">
        <v>1025</v>
      </c>
      <c r="H213" s="238">
        <v>433462.05</v>
      </c>
    </row>
    <row r="214" spans="1:8" x14ac:dyDescent="0.25">
      <c r="A214" s="235" t="s">
        <v>1381</v>
      </c>
      <c r="B214" s="235" t="s">
        <v>1382</v>
      </c>
      <c r="C214" s="235" t="s">
        <v>1025</v>
      </c>
      <c r="D214" s="237">
        <v>376861.55</v>
      </c>
      <c r="E214" s="237">
        <v>0</v>
      </c>
      <c r="F214" s="237">
        <v>55840.5</v>
      </c>
      <c r="G214" s="235" t="s">
        <v>1025</v>
      </c>
      <c r="H214" s="237">
        <v>432702.05</v>
      </c>
    </row>
    <row r="215" spans="1:8" x14ac:dyDescent="0.25">
      <c r="A215" s="235" t="s">
        <v>1383</v>
      </c>
      <c r="B215" s="235" t="s">
        <v>1382</v>
      </c>
      <c r="C215" s="235" t="s">
        <v>1025</v>
      </c>
      <c r="D215" s="237">
        <v>376861.55</v>
      </c>
      <c r="E215" s="237">
        <v>0</v>
      </c>
      <c r="F215" s="237">
        <v>55840.5</v>
      </c>
      <c r="G215" s="235" t="s">
        <v>1025</v>
      </c>
      <c r="H215" s="237">
        <v>432702.05</v>
      </c>
    </row>
    <row r="216" spans="1:8" x14ac:dyDescent="0.25">
      <c r="A216" s="235" t="s">
        <v>1384</v>
      </c>
      <c r="B216" s="235" t="s">
        <v>1385</v>
      </c>
      <c r="C216" s="235" t="s">
        <v>1025</v>
      </c>
      <c r="D216" s="237">
        <v>188086.3</v>
      </c>
      <c r="E216" s="237">
        <v>0</v>
      </c>
      <c r="F216" s="237">
        <v>26411</v>
      </c>
      <c r="G216" s="235" t="s">
        <v>1025</v>
      </c>
      <c r="H216" s="237">
        <v>214497.3</v>
      </c>
    </row>
    <row r="217" spans="1:8" x14ac:dyDescent="0.25">
      <c r="A217" s="235" t="s">
        <v>1386</v>
      </c>
      <c r="B217" s="235" t="s">
        <v>1387</v>
      </c>
      <c r="C217" s="235" t="s">
        <v>1025</v>
      </c>
      <c r="D217" s="237">
        <v>176068.3</v>
      </c>
      <c r="E217" s="237">
        <v>0</v>
      </c>
      <c r="F217" s="237">
        <v>22962</v>
      </c>
      <c r="G217" s="235" t="s">
        <v>1025</v>
      </c>
      <c r="H217" s="237">
        <v>199030.3</v>
      </c>
    </row>
    <row r="218" spans="1:8" x14ac:dyDescent="0.25">
      <c r="A218" s="235" t="s">
        <v>1388</v>
      </c>
      <c r="B218" s="235" t="s">
        <v>1389</v>
      </c>
      <c r="C218" s="235" t="s">
        <v>1025</v>
      </c>
      <c r="D218" s="237">
        <v>12018</v>
      </c>
      <c r="E218" s="237">
        <v>0</v>
      </c>
      <c r="F218" s="237">
        <v>3449</v>
      </c>
      <c r="G218" s="235" t="s">
        <v>1025</v>
      </c>
      <c r="H218" s="237">
        <v>15467</v>
      </c>
    </row>
    <row r="219" spans="1:8" x14ac:dyDescent="0.25">
      <c r="A219" s="235" t="s">
        <v>1390</v>
      </c>
      <c r="B219" s="235" t="s">
        <v>1391</v>
      </c>
      <c r="C219" s="235" t="s">
        <v>1025</v>
      </c>
      <c r="D219" s="237">
        <v>177988.25</v>
      </c>
      <c r="E219" s="237">
        <v>0</v>
      </c>
      <c r="F219" s="237">
        <v>25603.5</v>
      </c>
      <c r="G219" s="235" t="s">
        <v>1025</v>
      </c>
      <c r="H219" s="237">
        <v>203591.75</v>
      </c>
    </row>
    <row r="220" spans="1:8" x14ac:dyDescent="0.25">
      <c r="A220" s="235" t="s">
        <v>1392</v>
      </c>
      <c r="B220" s="235" t="s">
        <v>1393</v>
      </c>
      <c r="C220" s="235" t="s">
        <v>1025</v>
      </c>
      <c r="D220" s="237">
        <v>20628</v>
      </c>
      <c r="E220" s="237">
        <v>0</v>
      </c>
      <c r="F220" s="237">
        <v>5631</v>
      </c>
      <c r="G220" s="235" t="s">
        <v>1025</v>
      </c>
      <c r="H220" s="237">
        <v>26259</v>
      </c>
    </row>
    <row r="221" spans="1:8" x14ac:dyDescent="0.25">
      <c r="A221" s="235" t="s">
        <v>1394</v>
      </c>
      <c r="B221" s="235" t="s">
        <v>1395</v>
      </c>
      <c r="C221" s="235" t="s">
        <v>1025</v>
      </c>
      <c r="D221" s="237">
        <v>69120.25</v>
      </c>
      <c r="E221" s="237">
        <v>0</v>
      </c>
      <c r="F221" s="237">
        <v>16257.5</v>
      </c>
      <c r="G221" s="235" t="s">
        <v>1025</v>
      </c>
      <c r="H221" s="237">
        <v>85377.75</v>
      </c>
    </row>
    <row r="222" spans="1:8" x14ac:dyDescent="0.25">
      <c r="A222" s="235" t="s">
        <v>1396</v>
      </c>
      <c r="B222" s="235" t="s">
        <v>1397</v>
      </c>
      <c r="C222" s="235" t="s">
        <v>1025</v>
      </c>
      <c r="D222" s="237">
        <v>78101</v>
      </c>
      <c r="E222" s="237">
        <v>0</v>
      </c>
      <c r="F222" s="237">
        <v>3715</v>
      </c>
      <c r="G222" s="235" t="s">
        <v>1025</v>
      </c>
      <c r="H222" s="237">
        <v>81816</v>
      </c>
    </row>
    <row r="223" spans="1:8" x14ac:dyDescent="0.25">
      <c r="A223" s="235" t="s">
        <v>1398</v>
      </c>
      <c r="B223" s="235" t="s">
        <v>1399</v>
      </c>
      <c r="C223" s="235" t="s">
        <v>1025</v>
      </c>
      <c r="D223" s="237">
        <v>10139</v>
      </c>
      <c r="E223" s="237">
        <v>0</v>
      </c>
      <c r="F223" s="237">
        <v>0</v>
      </c>
      <c r="G223" s="235" t="s">
        <v>1025</v>
      </c>
      <c r="H223" s="237">
        <v>10139</v>
      </c>
    </row>
    <row r="224" spans="1:8" x14ac:dyDescent="0.25">
      <c r="A224" s="235" t="s">
        <v>1400</v>
      </c>
      <c r="B224" s="235" t="s">
        <v>1401</v>
      </c>
      <c r="C224" s="235" t="s">
        <v>1025</v>
      </c>
      <c r="D224" s="237">
        <v>10787</v>
      </c>
      <c r="E224" s="237">
        <v>0</v>
      </c>
      <c r="F224" s="237">
        <v>3826</v>
      </c>
      <c r="G224" s="235" t="s">
        <v>1025</v>
      </c>
      <c r="H224" s="237">
        <v>14613</v>
      </c>
    </row>
    <row r="225" spans="1:8" x14ac:dyDescent="0.25">
      <c r="A225" s="235" t="s">
        <v>1402</v>
      </c>
      <c r="B225" s="235" t="s">
        <v>1403</v>
      </c>
      <c r="C225" s="235" t="s">
        <v>1025</v>
      </c>
      <c r="D225" s="237">
        <v>262</v>
      </c>
      <c r="E225" s="237">
        <v>0</v>
      </c>
      <c r="F225" s="237">
        <v>3826</v>
      </c>
      <c r="G225" s="235" t="s">
        <v>1025</v>
      </c>
      <c r="H225" s="237">
        <v>4088</v>
      </c>
    </row>
    <row r="226" spans="1:8" x14ac:dyDescent="0.25">
      <c r="A226" s="235" t="s">
        <v>1404</v>
      </c>
      <c r="B226" s="235" t="s">
        <v>1405</v>
      </c>
      <c r="C226" s="235" t="s">
        <v>1025</v>
      </c>
      <c r="D226" s="237">
        <v>1232</v>
      </c>
      <c r="E226" s="237">
        <v>0</v>
      </c>
      <c r="F226" s="237">
        <v>0</v>
      </c>
      <c r="G226" s="235" t="s">
        <v>1025</v>
      </c>
      <c r="H226" s="237">
        <v>1232</v>
      </c>
    </row>
    <row r="227" spans="1:8" x14ac:dyDescent="0.25">
      <c r="A227" s="235" t="s">
        <v>1406</v>
      </c>
      <c r="B227" s="235" t="s">
        <v>1407</v>
      </c>
      <c r="C227" s="235" t="s">
        <v>1025</v>
      </c>
      <c r="D227" s="237">
        <v>9293</v>
      </c>
      <c r="E227" s="237">
        <v>0</v>
      </c>
      <c r="F227" s="237">
        <v>0</v>
      </c>
      <c r="G227" s="235" t="s">
        <v>1025</v>
      </c>
      <c r="H227" s="237">
        <v>9293</v>
      </c>
    </row>
    <row r="228" spans="1:8" x14ac:dyDescent="0.25">
      <c r="A228" s="235" t="s">
        <v>1408</v>
      </c>
      <c r="B228" s="235" t="s">
        <v>1409</v>
      </c>
      <c r="C228" s="235" t="s">
        <v>1025</v>
      </c>
      <c r="D228" s="237">
        <v>760</v>
      </c>
      <c r="E228" s="237">
        <v>0</v>
      </c>
      <c r="F228" s="237">
        <v>0</v>
      </c>
      <c r="G228" s="235" t="s">
        <v>1025</v>
      </c>
      <c r="H228" s="237">
        <v>760</v>
      </c>
    </row>
    <row r="229" spans="1:8" x14ac:dyDescent="0.25">
      <c r="A229" s="235" t="s">
        <v>1410</v>
      </c>
      <c r="B229" s="235" t="s">
        <v>10</v>
      </c>
      <c r="C229" s="235" t="s">
        <v>1025</v>
      </c>
      <c r="D229" s="237">
        <v>760</v>
      </c>
      <c r="E229" s="237">
        <v>0</v>
      </c>
      <c r="F229" s="237">
        <v>0</v>
      </c>
      <c r="G229" s="235" t="s">
        <v>1025</v>
      </c>
      <c r="H229" s="237">
        <v>760</v>
      </c>
    </row>
    <row r="230" spans="1:8" x14ac:dyDescent="0.25">
      <c r="A230" s="235" t="s">
        <v>1411</v>
      </c>
      <c r="B230" s="235" t="s">
        <v>1412</v>
      </c>
      <c r="C230" s="235" t="s">
        <v>1025</v>
      </c>
      <c r="D230" s="237">
        <v>760</v>
      </c>
      <c r="E230" s="237">
        <v>0</v>
      </c>
      <c r="F230" s="237">
        <v>0</v>
      </c>
      <c r="G230" s="235" t="s">
        <v>1025</v>
      </c>
      <c r="H230" s="237">
        <v>760</v>
      </c>
    </row>
    <row r="231" spans="1:8" x14ac:dyDescent="0.25">
      <c r="A231" s="233" t="s">
        <v>1413</v>
      </c>
      <c r="B231" s="233" t="s">
        <v>1414</v>
      </c>
      <c r="C231" s="233" t="s">
        <v>1025</v>
      </c>
      <c r="D231" s="238">
        <v>26871.27</v>
      </c>
      <c r="E231" s="238">
        <v>0</v>
      </c>
      <c r="F231" s="238">
        <v>333</v>
      </c>
      <c r="G231" s="233" t="s">
        <v>1025</v>
      </c>
      <c r="H231" s="238">
        <v>27204.27</v>
      </c>
    </row>
    <row r="232" spans="1:8" x14ac:dyDescent="0.25">
      <c r="A232" s="235" t="s">
        <v>1415</v>
      </c>
      <c r="B232" s="235" t="s">
        <v>1416</v>
      </c>
      <c r="C232" s="235" t="s">
        <v>1025</v>
      </c>
      <c r="D232" s="237">
        <v>26871.27</v>
      </c>
      <c r="E232" s="237">
        <v>0</v>
      </c>
      <c r="F232" s="237">
        <v>333</v>
      </c>
      <c r="G232" s="235" t="s">
        <v>1025</v>
      </c>
      <c r="H232" s="237">
        <v>27204.27</v>
      </c>
    </row>
    <row r="233" spans="1:8" x14ac:dyDescent="0.25">
      <c r="A233" s="235" t="s">
        <v>1417</v>
      </c>
      <c r="B233" s="235" t="s">
        <v>28</v>
      </c>
      <c r="C233" s="235" t="s">
        <v>1025</v>
      </c>
      <c r="D233" s="237">
        <v>26871.27</v>
      </c>
      <c r="E233" s="237">
        <v>0</v>
      </c>
      <c r="F233" s="237">
        <v>333</v>
      </c>
      <c r="G233" s="235" t="s">
        <v>1025</v>
      </c>
      <c r="H233" s="237">
        <v>27204.27</v>
      </c>
    </row>
    <row r="234" spans="1:8" x14ac:dyDescent="0.25">
      <c r="A234" s="235" t="s">
        <v>1418</v>
      </c>
      <c r="B234" s="235" t="s">
        <v>1419</v>
      </c>
      <c r="C234" s="235" t="s">
        <v>1025</v>
      </c>
      <c r="D234" s="237">
        <v>26871.27</v>
      </c>
      <c r="E234" s="237">
        <v>0</v>
      </c>
      <c r="F234" s="237">
        <v>333</v>
      </c>
      <c r="G234" s="235" t="s">
        <v>1025</v>
      </c>
      <c r="H234" s="237">
        <v>27204.27</v>
      </c>
    </row>
    <row r="235" spans="1:8" x14ac:dyDescent="0.25">
      <c r="A235" s="235" t="s">
        <v>1420</v>
      </c>
      <c r="B235" s="235" t="s">
        <v>1421</v>
      </c>
      <c r="C235" s="235" t="s">
        <v>1025</v>
      </c>
      <c r="D235" s="237">
        <v>26871.27</v>
      </c>
      <c r="E235" s="237">
        <v>0</v>
      </c>
      <c r="F235" s="237">
        <v>333</v>
      </c>
      <c r="G235" s="235" t="s">
        <v>1025</v>
      </c>
      <c r="H235" s="237">
        <v>27204.27</v>
      </c>
    </row>
    <row r="236" spans="1:8" x14ac:dyDescent="0.25">
      <c r="A236" s="233" t="s">
        <v>1422</v>
      </c>
      <c r="B236" s="233" t="s">
        <v>1423</v>
      </c>
      <c r="C236" s="233" t="s">
        <v>1025</v>
      </c>
      <c r="D236" s="238">
        <v>35870</v>
      </c>
      <c r="E236" s="238">
        <v>0</v>
      </c>
      <c r="F236" s="238">
        <v>6850</v>
      </c>
      <c r="G236" s="233" t="s">
        <v>1025</v>
      </c>
      <c r="H236" s="238">
        <v>42720</v>
      </c>
    </row>
    <row r="237" spans="1:8" x14ac:dyDescent="0.25">
      <c r="A237" s="235" t="s">
        <v>1424</v>
      </c>
      <c r="B237" s="235" t="s">
        <v>1425</v>
      </c>
      <c r="C237" s="235" t="s">
        <v>1025</v>
      </c>
      <c r="D237" s="237">
        <v>35870</v>
      </c>
      <c r="E237" s="237">
        <v>0</v>
      </c>
      <c r="F237" s="237">
        <v>6850</v>
      </c>
      <c r="G237" s="235" t="s">
        <v>1025</v>
      </c>
      <c r="H237" s="237">
        <v>42720</v>
      </c>
    </row>
    <row r="238" spans="1:8" x14ac:dyDescent="0.25">
      <c r="A238" s="235" t="s">
        <v>1426</v>
      </c>
      <c r="B238" s="235" t="s">
        <v>32</v>
      </c>
      <c r="C238" s="235" t="s">
        <v>1025</v>
      </c>
      <c r="D238" s="237">
        <v>35870</v>
      </c>
      <c r="E238" s="237">
        <v>0</v>
      </c>
      <c r="F238" s="237">
        <v>6850</v>
      </c>
      <c r="G238" s="235" t="s">
        <v>1025</v>
      </c>
      <c r="H238" s="237">
        <v>42720</v>
      </c>
    </row>
    <row r="239" spans="1:8" x14ac:dyDescent="0.25">
      <c r="A239" s="235" t="s">
        <v>1427</v>
      </c>
      <c r="B239" s="235" t="s">
        <v>1428</v>
      </c>
      <c r="C239" s="235" t="s">
        <v>1025</v>
      </c>
      <c r="D239" s="237">
        <v>4450</v>
      </c>
      <c r="E239" s="237">
        <v>0</v>
      </c>
      <c r="F239" s="237">
        <v>150</v>
      </c>
      <c r="G239" s="235" t="s">
        <v>1025</v>
      </c>
      <c r="H239" s="237">
        <v>4600</v>
      </c>
    </row>
    <row r="240" spans="1:8" x14ac:dyDescent="0.25">
      <c r="A240" s="235" t="s">
        <v>1429</v>
      </c>
      <c r="B240" s="235" t="s">
        <v>1430</v>
      </c>
      <c r="C240" s="235" t="s">
        <v>1025</v>
      </c>
      <c r="D240" s="237">
        <v>31420</v>
      </c>
      <c r="E240" s="237">
        <v>0</v>
      </c>
      <c r="F240" s="237">
        <v>6700</v>
      </c>
      <c r="G240" s="235" t="s">
        <v>1025</v>
      </c>
      <c r="H240" s="237">
        <v>38120</v>
      </c>
    </row>
    <row r="241" spans="1:8" x14ac:dyDescent="0.25">
      <c r="A241" s="235" t="s">
        <v>1431</v>
      </c>
      <c r="B241" s="235" t="s">
        <v>1432</v>
      </c>
      <c r="C241" s="235" t="s">
        <v>1025</v>
      </c>
      <c r="D241" s="237">
        <v>16707238.82</v>
      </c>
      <c r="E241" s="237">
        <v>0</v>
      </c>
      <c r="F241" s="237">
        <v>2779198.31</v>
      </c>
      <c r="G241" s="235" t="s">
        <v>1025</v>
      </c>
      <c r="H241" s="237">
        <v>19486437.129999999</v>
      </c>
    </row>
    <row r="242" spans="1:8" x14ac:dyDescent="0.25">
      <c r="A242" s="233" t="s">
        <v>1433</v>
      </c>
      <c r="B242" s="233" t="s">
        <v>39</v>
      </c>
      <c r="C242" s="233" t="s">
        <v>1025</v>
      </c>
      <c r="D242" s="238">
        <v>16707238.82</v>
      </c>
      <c r="E242" s="238">
        <v>0</v>
      </c>
      <c r="F242" s="238">
        <v>2779198.31</v>
      </c>
      <c r="G242" s="233" t="s">
        <v>1025</v>
      </c>
      <c r="H242" s="238">
        <v>19486437.129999999</v>
      </c>
    </row>
    <row r="243" spans="1:8" x14ac:dyDescent="0.25">
      <c r="A243" s="235" t="s">
        <v>1434</v>
      </c>
      <c r="B243" s="235" t="s">
        <v>40</v>
      </c>
      <c r="C243" s="235" t="s">
        <v>1025</v>
      </c>
      <c r="D243" s="237">
        <v>9809423.8200000003</v>
      </c>
      <c r="E243" s="237">
        <v>0</v>
      </c>
      <c r="F243" s="237">
        <v>1999435.31</v>
      </c>
      <c r="G243" s="235" t="s">
        <v>1025</v>
      </c>
      <c r="H243" s="237">
        <v>11808859.130000001</v>
      </c>
    </row>
    <row r="244" spans="1:8" x14ac:dyDescent="0.25">
      <c r="A244" s="235" t="s">
        <v>1435</v>
      </c>
      <c r="B244" s="235" t="s">
        <v>40</v>
      </c>
      <c r="C244" s="235" t="s">
        <v>1025</v>
      </c>
      <c r="D244" s="237">
        <v>9809423.8200000003</v>
      </c>
      <c r="E244" s="237">
        <v>0</v>
      </c>
      <c r="F244" s="237">
        <v>1999435.31</v>
      </c>
      <c r="G244" s="235" t="s">
        <v>1025</v>
      </c>
      <c r="H244" s="237">
        <v>11808859.130000001</v>
      </c>
    </row>
    <row r="245" spans="1:8" x14ac:dyDescent="0.25">
      <c r="A245" s="235" t="s">
        <v>1436</v>
      </c>
      <c r="B245" s="235" t="s">
        <v>1437</v>
      </c>
      <c r="C245" s="235" t="s">
        <v>1025</v>
      </c>
      <c r="D245" s="237">
        <v>5066354.7</v>
      </c>
      <c r="E245" s="237">
        <v>0</v>
      </c>
      <c r="F245" s="237">
        <v>1013271</v>
      </c>
      <c r="G245" s="235" t="s">
        <v>1025</v>
      </c>
      <c r="H245" s="237">
        <v>6079625.7000000002</v>
      </c>
    </row>
    <row r="246" spans="1:8" x14ac:dyDescent="0.25">
      <c r="A246" s="235" t="s">
        <v>1438</v>
      </c>
      <c r="B246" s="235" t="s">
        <v>1439</v>
      </c>
      <c r="C246" s="235" t="s">
        <v>1025</v>
      </c>
      <c r="D246" s="237">
        <v>612424.55000000005</v>
      </c>
      <c r="E246" s="237">
        <v>0</v>
      </c>
      <c r="F246" s="237">
        <v>124897</v>
      </c>
      <c r="G246" s="235" t="s">
        <v>1025</v>
      </c>
      <c r="H246" s="237">
        <v>737321.55</v>
      </c>
    </row>
    <row r="247" spans="1:8" x14ac:dyDescent="0.25">
      <c r="A247" s="235" t="s">
        <v>1440</v>
      </c>
      <c r="B247" s="235" t="s">
        <v>1441</v>
      </c>
      <c r="C247" s="235" t="s">
        <v>1025</v>
      </c>
      <c r="D247" s="237">
        <v>3627763.71</v>
      </c>
      <c r="E247" s="237">
        <v>0</v>
      </c>
      <c r="F247" s="237">
        <v>764330</v>
      </c>
      <c r="G247" s="235" t="s">
        <v>1025</v>
      </c>
      <c r="H247" s="237">
        <v>4392093.71</v>
      </c>
    </row>
    <row r="248" spans="1:8" x14ac:dyDescent="0.25">
      <c r="A248" s="235" t="s">
        <v>1442</v>
      </c>
      <c r="B248" s="235" t="s">
        <v>1443</v>
      </c>
      <c r="C248" s="235" t="s">
        <v>1025</v>
      </c>
      <c r="D248" s="237">
        <v>35580</v>
      </c>
      <c r="E248" s="237">
        <v>0</v>
      </c>
      <c r="F248" s="237">
        <v>7116</v>
      </c>
      <c r="G248" s="235" t="s">
        <v>1025</v>
      </c>
      <c r="H248" s="237">
        <v>42696</v>
      </c>
    </row>
    <row r="249" spans="1:8" x14ac:dyDescent="0.25">
      <c r="A249" s="235" t="s">
        <v>1444</v>
      </c>
      <c r="B249" s="235" t="s">
        <v>1445</v>
      </c>
      <c r="C249" s="235" t="s">
        <v>1025</v>
      </c>
      <c r="D249" s="237">
        <v>161475</v>
      </c>
      <c r="E249" s="237">
        <v>0</v>
      </c>
      <c r="F249" s="237">
        <v>38255.56</v>
      </c>
      <c r="G249" s="235" t="s">
        <v>1025</v>
      </c>
      <c r="H249" s="237">
        <v>199730.56</v>
      </c>
    </row>
    <row r="250" spans="1:8" x14ac:dyDescent="0.25">
      <c r="A250" s="235" t="s">
        <v>1446</v>
      </c>
      <c r="B250" s="235" t="s">
        <v>1447</v>
      </c>
      <c r="C250" s="235" t="s">
        <v>1025</v>
      </c>
      <c r="D250" s="237">
        <v>11202.05</v>
      </c>
      <c r="E250" s="237">
        <v>0</v>
      </c>
      <c r="F250" s="237">
        <v>4480.82</v>
      </c>
      <c r="G250" s="235" t="s">
        <v>1025</v>
      </c>
      <c r="H250" s="237">
        <v>15682.87</v>
      </c>
    </row>
    <row r="251" spans="1:8" x14ac:dyDescent="0.25">
      <c r="A251" s="235" t="s">
        <v>1448</v>
      </c>
      <c r="B251" s="235" t="s">
        <v>1449</v>
      </c>
      <c r="C251" s="235" t="s">
        <v>1025</v>
      </c>
      <c r="D251" s="237">
        <v>235424.65</v>
      </c>
      <c r="E251" s="237">
        <v>0</v>
      </c>
      <c r="F251" s="237">
        <v>47084.93</v>
      </c>
      <c r="G251" s="235" t="s">
        <v>1025</v>
      </c>
      <c r="H251" s="237">
        <v>282509.58</v>
      </c>
    </row>
    <row r="252" spans="1:8" x14ac:dyDescent="0.25">
      <c r="A252" s="235" t="s">
        <v>1450</v>
      </c>
      <c r="B252" s="235" t="s">
        <v>1451</v>
      </c>
      <c r="C252" s="235" t="s">
        <v>1025</v>
      </c>
      <c r="D252" s="237">
        <v>59199.16</v>
      </c>
      <c r="E252" s="237">
        <v>0</v>
      </c>
      <c r="F252" s="237">
        <v>0</v>
      </c>
      <c r="G252" s="235" t="s">
        <v>1025</v>
      </c>
      <c r="H252" s="237">
        <v>59199.16</v>
      </c>
    </row>
    <row r="253" spans="1:8" x14ac:dyDescent="0.25">
      <c r="A253" s="235" t="s">
        <v>1452</v>
      </c>
      <c r="B253" s="235" t="s">
        <v>1335</v>
      </c>
      <c r="C253" s="235" t="s">
        <v>1025</v>
      </c>
      <c r="D253" s="237">
        <v>3898815</v>
      </c>
      <c r="E253" s="237">
        <v>0</v>
      </c>
      <c r="F253" s="237">
        <v>779763</v>
      </c>
      <c r="G253" s="235" t="s">
        <v>1025</v>
      </c>
      <c r="H253" s="237">
        <v>4678578</v>
      </c>
    </row>
    <row r="254" spans="1:8" x14ac:dyDescent="0.25">
      <c r="A254" s="235" t="s">
        <v>1453</v>
      </c>
      <c r="B254" s="235" t="s">
        <v>1335</v>
      </c>
      <c r="C254" s="235" t="s">
        <v>1025</v>
      </c>
      <c r="D254" s="237">
        <v>3898815</v>
      </c>
      <c r="E254" s="237">
        <v>0</v>
      </c>
      <c r="F254" s="237">
        <v>779763</v>
      </c>
      <c r="G254" s="235" t="s">
        <v>1025</v>
      </c>
      <c r="H254" s="237">
        <v>4678578</v>
      </c>
    </row>
    <row r="255" spans="1:8" x14ac:dyDescent="0.25">
      <c r="A255" s="235" t="s">
        <v>1454</v>
      </c>
      <c r="B255" s="235" t="s">
        <v>1455</v>
      </c>
      <c r="C255" s="235" t="s">
        <v>1025</v>
      </c>
      <c r="D255" s="237">
        <v>3898815</v>
      </c>
      <c r="E255" s="237">
        <v>0</v>
      </c>
      <c r="F255" s="237">
        <v>779763</v>
      </c>
      <c r="G255" s="235" t="s">
        <v>1025</v>
      </c>
      <c r="H255" s="237">
        <v>4678578</v>
      </c>
    </row>
    <row r="256" spans="1:8" x14ac:dyDescent="0.25">
      <c r="A256" s="235" t="s">
        <v>1456</v>
      </c>
      <c r="B256" s="235" t="s">
        <v>1457</v>
      </c>
      <c r="C256" s="235" t="s">
        <v>1025</v>
      </c>
      <c r="D256" s="237">
        <v>2159380</v>
      </c>
      <c r="E256" s="237">
        <v>0</v>
      </c>
      <c r="F256" s="237">
        <v>431876</v>
      </c>
      <c r="G256" s="235" t="s">
        <v>1025</v>
      </c>
      <c r="H256" s="237">
        <v>2591256</v>
      </c>
    </row>
    <row r="257" spans="1:8" x14ac:dyDescent="0.25">
      <c r="A257" s="235" t="s">
        <v>1458</v>
      </c>
      <c r="B257" s="235" t="s">
        <v>1459</v>
      </c>
      <c r="C257" s="235" t="s">
        <v>1025</v>
      </c>
      <c r="D257" s="237">
        <v>1739435</v>
      </c>
      <c r="E257" s="237">
        <v>0</v>
      </c>
      <c r="F257" s="237">
        <v>347887</v>
      </c>
      <c r="G257" s="235" t="s">
        <v>1025</v>
      </c>
      <c r="H257" s="237">
        <v>2087322</v>
      </c>
    </row>
    <row r="258" spans="1:8" x14ac:dyDescent="0.25">
      <c r="A258" s="235" t="s">
        <v>1460</v>
      </c>
      <c r="B258" s="235" t="s">
        <v>42</v>
      </c>
      <c r="C258" s="235" t="s">
        <v>1025</v>
      </c>
      <c r="D258" s="237">
        <v>2999000</v>
      </c>
      <c r="E258" s="237">
        <v>0</v>
      </c>
      <c r="F258" s="237">
        <v>0</v>
      </c>
      <c r="G258" s="235" t="s">
        <v>1025</v>
      </c>
      <c r="H258" s="237">
        <v>2999000</v>
      </c>
    </row>
    <row r="259" spans="1:8" x14ac:dyDescent="0.25">
      <c r="A259" s="235" t="s">
        <v>1461</v>
      </c>
      <c r="B259" s="235" t="s">
        <v>1462</v>
      </c>
      <c r="C259" s="235" t="s">
        <v>1025</v>
      </c>
      <c r="D259" s="237">
        <v>999000</v>
      </c>
      <c r="E259" s="237">
        <v>0</v>
      </c>
      <c r="F259" s="237">
        <v>0</v>
      </c>
      <c r="G259" s="235" t="s">
        <v>1025</v>
      </c>
      <c r="H259" s="237">
        <v>999000</v>
      </c>
    </row>
    <row r="260" spans="1:8" x14ac:dyDescent="0.25">
      <c r="A260" s="235" t="s">
        <v>1463</v>
      </c>
      <c r="B260" s="235" t="s">
        <v>1464</v>
      </c>
      <c r="C260" s="235" t="s">
        <v>1025</v>
      </c>
      <c r="D260" s="237">
        <v>2000000</v>
      </c>
      <c r="E260" s="237">
        <v>0</v>
      </c>
      <c r="F260" s="237">
        <v>0</v>
      </c>
      <c r="G260" s="235" t="s">
        <v>1025</v>
      </c>
      <c r="H260" s="237">
        <v>2000000</v>
      </c>
    </row>
    <row r="261" spans="1:8" x14ac:dyDescent="0.25">
      <c r="A261" s="235" t="s">
        <v>1465</v>
      </c>
      <c r="B261" s="235" t="s">
        <v>211</v>
      </c>
      <c r="C261" s="237">
        <v>10125814.83</v>
      </c>
      <c r="D261" s="235" t="s">
        <v>1025</v>
      </c>
      <c r="E261" s="237">
        <v>2191136.62</v>
      </c>
      <c r="F261" s="237">
        <v>0</v>
      </c>
      <c r="G261" s="237">
        <v>12316951.449999999</v>
      </c>
      <c r="H261" s="235" t="s">
        <v>1025</v>
      </c>
    </row>
    <row r="262" spans="1:8" x14ac:dyDescent="0.25">
      <c r="A262" s="235" t="s">
        <v>1466</v>
      </c>
      <c r="B262" s="235" t="s">
        <v>212</v>
      </c>
      <c r="C262" s="237">
        <v>9414095.5500000007</v>
      </c>
      <c r="D262" s="235" t="s">
        <v>1025</v>
      </c>
      <c r="E262" s="237">
        <v>2053107.36</v>
      </c>
      <c r="F262" s="237">
        <v>0</v>
      </c>
      <c r="G262" s="237">
        <v>11467202.91</v>
      </c>
      <c r="H262" s="235" t="s">
        <v>1025</v>
      </c>
    </row>
    <row r="263" spans="1:8" x14ac:dyDescent="0.25">
      <c r="A263" s="233" t="s">
        <v>1467</v>
      </c>
      <c r="B263" s="233" t="s">
        <v>1468</v>
      </c>
      <c r="C263" s="238">
        <v>6695725</v>
      </c>
      <c r="D263" s="233" t="s">
        <v>1025</v>
      </c>
      <c r="E263" s="238">
        <v>1329586</v>
      </c>
      <c r="F263" s="238">
        <v>0</v>
      </c>
      <c r="G263" s="238">
        <v>8025311</v>
      </c>
      <c r="H263" s="233" t="s">
        <v>1025</v>
      </c>
    </row>
    <row r="264" spans="1:8" x14ac:dyDescent="0.25">
      <c r="A264" s="235" t="s">
        <v>1469</v>
      </c>
      <c r="B264" s="235" t="s">
        <v>1470</v>
      </c>
      <c r="C264" s="237">
        <v>4592923</v>
      </c>
      <c r="D264" s="235" t="s">
        <v>1025</v>
      </c>
      <c r="E264" s="237">
        <v>915530</v>
      </c>
      <c r="F264" s="237">
        <v>0</v>
      </c>
      <c r="G264" s="237">
        <v>5508453</v>
      </c>
      <c r="H264" s="235" t="s">
        <v>1025</v>
      </c>
    </row>
    <row r="265" spans="1:8" x14ac:dyDescent="0.25">
      <c r="A265" s="235" t="s">
        <v>1471</v>
      </c>
      <c r="B265" s="235" t="s">
        <v>1472</v>
      </c>
      <c r="C265" s="237">
        <v>1071600</v>
      </c>
      <c r="D265" s="235" t="s">
        <v>1025</v>
      </c>
      <c r="E265" s="237">
        <v>214320</v>
      </c>
      <c r="F265" s="237">
        <v>0</v>
      </c>
      <c r="G265" s="237">
        <v>1285920</v>
      </c>
      <c r="H265" s="235" t="s">
        <v>1025</v>
      </c>
    </row>
    <row r="266" spans="1:8" x14ac:dyDescent="0.25">
      <c r="A266" s="235" t="s">
        <v>1473</v>
      </c>
      <c r="B266" s="235" t="s">
        <v>1472</v>
      </c>
      <c r="C266" s="237">
        <v>1071600</v>
      </c>
      <c r="D266" s="235" t="s">
        <v>1025</v>
      </c>
      <c r="E266" s="237">
        <v>214320</v>
      </c>
      <c r="F266" s="237">
        <v>0</v>
      </c>
      <c r="G266" s="237">
        <v>1285920</v>
      </c>
      <c r="H266" s="235" t="s">
        <v>1025</v>
      </c>
    </row>
    <row r="267" spans="1:8" x14ac:dyDescent="0.25">
      <c r="A267" s="235" t="s">
        <v>1474</v>
      </c>
      <c r="B267" s="235" t="s">
        <v>644</v>
      </c>
      <c r="C267" s="237">
        <v>126600</v>
      </c>
      <c r="D267" s="235" t="s">
        <v>1025</v>
      </c>
      <c r="E267" s="237">
        <v>25320</v>
      </c>
      <c r="F267" s="237">
        <v>0</v>
      </c>
      <c r="G267" s="237">
        <v>151920</v>
      </c>
      <c r="H267" s="235" t="s">
        <v>1025</v>
      </c>
    </row>
    <row r="268" spans="1:8" x14ac:dyDescent="0.25">
      <c r="A268" s="235" t="s">
        <v>1475</v>
      </c>
      <c r="B268" s="235" t="s">
        <v>645</v>
      </c>
      <c r="C268" s="237">
        <v>945000</v>
      </c>
      <c r="D268" s="235" t="s">
        <v>1025</v>
      </c>
      <c r="E268" s="237">
        <v>189000</v>
      </c>
      <c r="F268" s="237">
        <v>0</v>
      </c>
      <c r="G268" s="237">
        <v>1134000</v>
      </c>
      <c r="H268" s="235" t="s">
        <v>1025</v>
      </c>
    </row>
    <row r="269" spans="1:8" x14ac:dyDescent="0.25">
      <c r="A269" s="235" t="s">
        <v>1476</v>
      </c>
      <c r="B269" s="235" t="s">
        <v>273</v>
      </c>
      <c r="C269" s="237">
        <v>3521323</v>
      </c>
      <c r="D269" s="235" t="s">
        <v>1025</v>
      </c>
      <c r="E269" s="237">
        <v>701210</v>
      </c>
      <c r="F269" s="237">
        <v>0</v>
      </c>
      <c r="G269" s="237">
        <v>4222533</v>
      </c>
      <c r="H269" s="235" t="s">
        <v>1025</v>
      </c>
    </row>
    <row r="270" spans="1:8" x14ac:dyDescent="0.25">
      <c r="A270" s="235" t="s">
        <v>1477</v>
      </c>
      <c r="B270" s="235" t="s">
        <v>1478</v>
      </c>
      <c r="C270" s="237">
        <v>3521323</v>
      </c>
      <c r="D270" s="235" t="s">
        <v>1025</v>
      </c>
      <c r="E270" s="237">
        <v>701210</v>
      </c>
      <c r="F270" s="237">
        <v>0</v>
      </c>
      <c r="G270" s="237">
        <v>4222533</v>
      </c>
      <c r="H270" s="235" t="s">
        <v>1025</v>
      </c>
    </row>
    <row r="271" spans="1:8" x14ac:dyDescent="0.25">
      <c r="A271" s="235" t="s">
        <v>1479</v>
      </c>
      <c r="B271" s="235" t="s">
        <v>641</v>
      </c>
      <c r="C271" s="237">
        <v>520003</v>
      </c>
      <c r="D271" s="235" t="s">
        <v>1025</v>
      </c>
      <c r="E271" s="237">
        <v>105246</v>
      </c>
      <c r="F271" s="237">
        <v>0</v>
      </c>
      <c r="G271" s="237">
        <v>625249</v>
      </c>
      <c r="H271" s="235" t="s">
        <v>1025</v>
      </c>
    </row>
    <row r="272" spans="1:8" x14ac:dyDescent="0.25">
      <c r="A272" s="235" t="s">
        <v>1480</v>
      </c>
      <c r="B272" s="235" t="s">
        <v>1481</v>
      </c>
      <c r="C272" s="237">
        <v>80790</v>
      </c>
      <c r="D272" s="235" t="s">
        <v>1025</v>
      </c>
      <c r="E272" s="237">
        <v>16158</v>
      </c>
      <c r="F272" s="237">
        <v>0</v>
      </c>
      <c r="G272" s="237">
        <v>96948</v>
      </c>
      <c r="H272" s="235" t="s">
        <v>1025</v>
      </c>
    </row>
    <row r="273" spans="1:8" x14ac:dyDescent="0.25">
      <c r="A273" s="235" t="s">
        <v>1482</v>
      </c>
      <c r="B273" s="235" t="s">
        <v>1483</v>
      </c>
      <c r="C273" s="237">
        <v>481320</v>
      </c>
      <c r="D273" s="235" t="s">
        <v>1025</v>
      </c>
      <c r="E273" s="237">
        <v>96764</v>
      </c>
      <c r="F273" s="237">
        <v>0</v>
      </c>
      <c r="G273" s="237">
        <v>578084</v>
      </c>
      <c r="H273" s="235" t="s">
        <v>1025</v>
      </c>
    </row>
    <row r="274" spans="1:8" x14ac:dyDescent="0.25">
      <c r="A274" s="235" t="s">
        <v>1484</v>
      </c>
      <c r="B274" s="235" t="s">
        <v>1485</v>
      </c>
      <c r="C274" s="237">
        <v>215790</v>
      </c>
      <c r="D274" s="235" t="s">
        <v>1025</v>
      </c>
      <c r="E274" s="237">
        <v>43158</v>
      </c>
      <c r="F274" s="237">
        <v>0</v>
      </c>
      <c r="G274" s="237">
        <v>258948</v>
      </c>
      <c r="H274" s="235" t="s">
        <v>1025</v>
      </c>
    </row>
    <row r="275" spans="1:8" x14ac:dyDescent="0.25">
      <c r="A275" s="235" t="s">
        <v>1486</v>
      </c>
      <c r="B275" s="235" t="s">
        <v>1487</v>
      </c>
      <c r="C275" s="237">
        <v>105000</v>
      </c>
      <c r="D275" s="235" t="s">
        <v>1025</v>
      </c>
      <c r="E275" s="237">
        <v>21000</v>
      </c>
      <c r="F275" s="237">
        <v>0</v>
      </c>
      <c r="G275" s="237">
        <v>126000</v>
      </c>
      <c r="H275" s="235" t="s">
        <v>1025</v>
      </c>
    </row>
    <row r="276" spans="1:8" x14ac:dyDescent="0.25">
      <c r="A276" s="235" t="s">
        <v>1488</v>
      </c>
      <c r="B276" s="235" t="s">
        <v>1489</v>
      </c>
      <c r="C276" s="237">
        <v>446880</v>
      </c>
      <c r="D276" s="235" t="s">
        <v>1025</v>
      </c>
      <c r="E276" s="237">
        <v>89376</v>
      </c>
      <c r="F276" s="237">
        <v>0</v>
      </c>
      <c r="G276" s="237">
        <v>536256</v>
      </c>
      <c r="H276" s="235" t="s">
        <v>1025</v>
      </c>
    </row>
    <row r="277" spans="1:8" x14ac:dyDescent="0.25">
      <c r="A277" s="235" t="s">
        <v>1490</v>
      </c>
      <c r="B277" s="235" t="s">
        <v>1491</v>
      </c>
      <c r="C277" s="237">
        <v>75000</v>
      </c>
      <c r="D277" s="235" t="s">
        <v>1025</v>
      </c>
      <c r="E277" s="237">
        <v>15000</v>
      </c>
      <c r="F277" s="237">
        <v>0</v>
      </c>
      <c r="G277" s="237">
        <v>90000</v>
      </c>
      <c r="H277" s="235" t="s">
        <v>1025</v>
      </c>
    </row>
    <row r="278" spans="1:8" x14ac:dyDescent="0.25">
      <c r="A278" s="235" t="s">
        <v>1492</v>
      </c>
      <c r="B278" s="235" t="s">
        <v>1493</v>
      </c>
      <c r="C278" s="237">
        <v>118330</v>
      </c>
      <c r="D278" s="235" t="s">
        <v>1025</v>
      </c>
      <c r="E278" s="237">
        <v>23666</v>
      </c>
      <c r="F278" s="237">
        <v>0</v>
      </c>
      <c r="G278" s="237">
        <v>141996</v>
      </c>
      <c r="H278" s="235" t="s">
        <v>1025</v>
      </c>
    </row>
    <row r="279" spans="1:8" x14ac:dyDescent="0.25">
      <c r="A279" s="235" t="s">
        <v>1494</v>
      </c>
      <c r="B279" s="235" t="s">
        <v>1495</v>
      </c>
      <c r="C279" s="237">
        <v>94120</v>
      </c>
      <c r="D279" s="235" t="s">
        <v>1025</v>
      </c>
      <c r="E279" s="237">
        <v>18824</v>
      </c>
      <c r="F279" s="237">
        <v>0</v>
      </c>
      <c r="G279" s="237">
        <v>112944</v>
      </c>
      <c r="H279" s="235" t="s">
        <v>1025</v>
      </c>
    </row>
    <row r="280" spans="1:8" x14ac:dyDescent="0.25">
      <c r="A280" s="235" t="s">
        <v>1496</v>
      </c>
      <c r="B280" s="235" t="s">
        <v>1497</v>
      </c>
      <c r="C280" s="237">
        <v>209860</v>
      </c>
      <c r="D280" s="235" t="s">
        <v>1025</v>
      </c>
      <c r="E280" s="237">
        <v>41972</v>
      </c>
      <c r="F280" s="237">
        <v>0</v>
      </c>
      <c r="G280" s="237">
        <v>251832</v>
      </c>
      <c r="H280" s="235" t="s">
        <v>1025</v>
      </c>
    </row>
    <row r="281" spans="1:8" x14ac:dyDescent="0.25">
      <c r="A281" s="235" t="s">
        <v>1498</v>
      </c>
      <c r="B281" s="235" t="s">
        <v>274</v>
      </c>
      <c r="C281" s="237">
        <v>270000</v>
      </c>
      <c r="D281" s="235" t="s">
        <v>1025</v>
      </c>
      <c r="E281" s="237">
        <v>54000</v>
      </c>
      <c r="F281" s="237">
        <v>0</v>
      </c>
      <c r="G281" s="237">
        <v>324000</v>
      </c>
      <c r="H281" s="235" t="s">
        <v>1025</v>
      </c>
    </row>
    <row r="282" spans="1:8" x14ac:dyDescent="0.25">
      <c r="A282" s="235" t="s">
        <v>1499</v>
      </c>
      <c r="B282" s="235" t="s">
        <v>1500</v>
      </c>
      <c r="C282" s="237">
        <v>189140</v>
      </c>
      <c r="D282" s="235" t="s">
        <v>1025</v>
      </c>
      <c r="E282" s="237">
        <v>37828</v>
      </c>
      <c r="F282" s="237">
        <v>0</v>
      </c>
      <c r="G282" s="237">
        <v>226968</v>
      </c>
      <c r="H282" s="235" t="s">
        <v>1025</v>
      </c>
    </row>
    <row r="283" spans="1:8" x14ac:dyDescent="0.25">
      <c r="A283" s="235" t="s">
        <v>1501</v>
      </c>
      <c r="B283" s="235" t="s">
        <v>1502</v>
      </c>
      <c r="C283" s="237">
        <v>50000</v>
      </c>
      <c r="D283" s="235" t="s">
        <v>1025</v>
      </c>
      <c r="E283" s="237">
        <v>10000</v>
      </c>
      <c r="F283" s="237">
        <v>0</v>
      </c>
      <c r="G283" s="237">
        <v>60000</v>
      </c>
      <c r="H283" s="235" t="s">
        <v>1025</v>
      </c>
    </row>
    <row r="284" spans="1:8" x14ac:dyDescent="0.25">
      <c r="A284" s="235" t="s">
        <v>1503</v>
      </c>
      <c r="B284" s="235" t="s">
        <v>1504</v>
      </c>
      <c r="C284" s="237">
        <v>50000</v>
      </c>
      <c r="D284" s="235" t="s">
        <v>1025</v>
      </c>
      <c r="E284" s="237">
        <v>5000</v>
      </c>
      <c r="F284" s="237">
        <v>0</v>
      </c>
      <c r="G284" s="237">
        <v>55000</v>
      </c>
      <c r="H284" s="235" t="s">
        <v>1025</v>
      </c>
    </row>
    <row r="285" spans="1:8" x14ac:dyDescent="0.25">
      <c r="A285" s="235" t="s">
        <v>1505</v>
      </c>
      <c r="B285" s="235" t="s">
        <v>1506</v>
      </c>
      <c r="C285" s="237">
        <v>88340</v>
      </c>
      <c r="D285" s="235" t="s">
        <v>1025</v>
      </c>
      <c r="E285" s="237">
        <v>17668</v>
      </c>
      <c r="F285" s="237">
        <v>0</v>
      </c>
      <c r="G285" s="237">
        <v>106008</v>
      </c>
      <c r="H285" s="235" t="s">
        <v>1025</v>
      </c>
    </row>
    <row r="286" spans="1:8" x14ac:dyDescent="0.25">
      <c r="A286" s="235" t="s">
        <v>1507</v>
      </c>
      <c r="B286" s="235" t="s">
        <v>1508</v>
      </c>
      <c r="C286" s="237">
        <v>50000</v>
      </c>
      <c r="D286" s="235" t="s">
        <v>1025</v>
      </c>
      <c r="E286" s="237">
        <v>10000</v>
      </c>
      <c r="F286" s="237">
        <v>0</v>
      </c>
      <c r="G286" s="237">
        <v>60000</v>
      </c>
      <c r="H286" s="235" t="s">
        <v>1025</v>
      </c>
    </row>
    <row r="287" spans="1:8" x14ac:dyDescent="0.25">
      <c r="A287" s="235" t="s">
        <v>1509</v>
      </c>
      <c r="B287" s="235" t="s">
        <v>1510</v>
      </c>
      <c r="C287" s="237">
        <v>24000</v>
      </c>
      <c r="D287" s="235" t="s">
        <v>1025</v>
      </c>
      <c r="E287" s="237">
        <v>5000</v>
      </c>
      <c r="F287" s="237">
        <v>0</v>
      </c>
      <c r="G287" s="237">
        <v>29000</v>
      </c>
      <c r="H287" s="235" t="s">
        <v>1025</v>
      </c>
    </row>
    <row r="288" spans="1:8" x14ac:dyDescent="0.25">
      <c r="A288" s="235" t="s">
        <v>1511</v>
      </c>
      <c r="B288" s="235" t="s">
        <v>1512</v>
      </c>
      <c r="C288" s="237">
        <v>50000</v>
      </c>
      <c r="D288" s="235" t="s">
        <v>1025</v>
      </c>
      <c r="E288" s="237">
        <v>10000</v>
      </c>
      <c r="F288" s="237">
        <v>0</v>
      </c>
      <c r="G288" s="237">
        <v>60000</v>
      </c>
      <c r="H288" s="235" t="s">
        <v>1025</v>
      </c>
    </row>
    <row r="289" spans="1:8" x14ac:dyDescent="0.25">
      <c r="A289" s="235" t="s">
        <v>1513</v>
      </c>
      <c r="B289" s="235" t="s">
        <v>1514</v>
      </c>
      <c r="C289" s="237">
        <v>80000</v>
      </c>
      <c r="D289" s="235" t="s">
        <v>1025</v>
      </c>
      <c r="E289" s="237">
        <v>16000</v>
      </c>
      <c r="F289" s="237">
        <v>0</v>
      </c>
      <c r="G289" s="237">
        <v>96000</v>
      </c>
      <c r="H289" s="235" t="s">
        <v>1025</v>
      </c>
    </row>
    <row r="290" spans="1:8" x14ac:dyDescent="0.25">
      <c r="A290" s="235" t="s">
        <v>1515</v>
      </c>
      <c r="B290" s="235" t="s">
        <v>1516</v>
      </c>
      <c r="C290" s="237">
        <v>73570</v>
      </c>
      <c r="D290" s="235" t="s">
        <v>1025</v>
      </c>
      <c r="E290" s="237">
        <v>14714</v>
      </c>
      <c r="F290" s="237">
        <v>0</v>
      </c>
      <c r="G290" s="237">
        <v>88284</v>
      </c>
      <c r="H290" s="235" t="s">
        <v>1025</v>
      </c>
    </row>
    <row r="291" spans="1:8" x14ac:dyDescent="0.25">
      <c r="A291" s="235" t="s">
        <v>1517</v>
      </c>
      <c r="B291" s="235" t="s">
        <v>1518</v>
      </c>
      <c r="C291" s="237">
        <v>69180</v>
      </c>
      <c r="D291" s="235" t="s">
        <v>1025</v>
      </c>
      <c r="E291" s="237">
        <v>13836</v>
      </c>
      <c r="F291" s="237">
        <v>0</v>
      </c>
      <c r="G291" s="237">
        <v>83016</v>
      </c>
      <c r="H291" s="235" t="s">
        <v>1025</v>
      </c>
    </row>
    <row r="292" spans="1:8" x14ac:dyDescent="0.25">
      <c r="A292" s="235" t="s">
        <v>1519</v>
      </c>
      <c r="B292" s="235" t="s">
        <v>1520</v>
      </c>
      <c r="C292" s="237">
        <v>50000</v>
      </c>
      <c r="D292" s="235" t="s">
        <v>1025</v>
      </c>
      <c r="E292" s="237">
        <v>10000</v>
      </c>
      <c r="F292" s="237">
        <v>0</v>
      </c>
      <c r="G292" s="237">
        <v>60000</v>
      </c>
      <c r="H292" s="235" t="s">
        <v>1025</v>
      </c>
    </row>
    <row r="293" spans="1:8" x14ac:dyDescent="0.25">
      <c r="A293" s="235" t="s">
        <v>1521</v>
      </c>
      <c r="B293" s="235" t="s">
        <v>1522</v>
      </c>
      <c r="C293" s="237">
        <v>50000</v>
      </c>
      <c r="D293" s="235" t="s">
        <v>1025</v>
      </c>
      <c r="E293" s="237">
        <v>10000</v>
      </c>
      <c r="F293" s="237">
        <v>0</v>
      </c>
      <c r="G293" s="237">
        <v>60000</v>
      </c>
      <c r="H293" s="235" t="s">
        <v>1025</v>
      </c>
    </row>
    <row r="294" spans="1:8" x14ac:dyDescent="0.25">
      <c r="A294" s="235" t="s">
        <v>1523</v>
      </c>
      <c r="B294" s="235" t="s">
        <v>1524</v>
      </c>
      <c r="C294" s="237">
        <v>80000</v>
      </c>
      <c r="D294" s="235" t="s">
        <v>1025</v>
      </c>
      <c r="E294" s="237">
        <v>16000</v>
      </c>
      <c r="F294" s="237">
        <v>0</v>
      </c>
      <c r="G294" s="237">
        <v>96000</v>
      </c>
      <c r="H294" s="235" t="s">
        <v>1025</v>
      </c>
    </row>
    <row r="295" spans="1:8" x14ac:dyDescent="0.25">
      <c r="A295" s="235" t="s">
        <v>1525</v>
      </c>
      <c r="B295" s="235" t="s">
        <v>1526</v>
      </c>
      <c r="C295" s="237">
        <v>630400</v>
      </c>
      <c r="D295" s="235" t="s">
        <v>1025</v>
      </c>
      <c r="E295" s="237">
        <v>131858</v>
      </c>
      <c r="F295" s="237">
        <v>0</v>
      </c>
      <c r="G295" s="237">
        <v>762258</v>
      </c>
      <c r="H295" s="235" t="s">
        <v>1025</v>
      </c>
    </row>
    <row r="296" spans="1:8" x14ac:dyDescent="0.25">
      <c r="A296" s="235" t="s">
        <v>1527</v>
      </c>
      <c r="B296" s="235" t="s">
        <v>1528</v>
      </c>
      <c r="C296" s="237">
        <v>630400</v>
      </c>
      <c r="D296" s="235" t="s">
        <v>1025</v>
      </c>
      <c r="E296" s="237">
        <v>131858</v>
      </c>
      <c r="F296" s="237">
        <v>0</v>
      </c>
      <c r="G296" s="237">
        <v>762258</v>
      </c>
      <c r="H296" s="235" t="s">
        <v>1025</v>
      </c>
    </row>
    <row r="297" spans="1:8" x14ac:dyDescent="0.25">
      <c r="A297" s="235" t="s">
        <v>1529</v>
      </c>
      <c r="B297" s="235" t="s">
        <v>1530</v>
      </c>
      <c r="C297" s="237">
        <v>630400</v>
      </c>
      <c r="D297" s="235" t="s">
        <v>1025</v>
      </c>
      <c r="E297" s="237">
        <v>131858</v>
      </c>
      <c r="F297" s="237">
        <v>0</v>
      </c>
      <c r="G297" s="237">
        <v>762258</v>
      </c>
      <c r="H297" s="235" t="s">
        <v>1025</v>
      </c>
    </row>
    <row r="298" spans="1:8" x14ac:dyDescent="0.25">
      <c r="A298" s="235" t="s">
        <v>1531</v>
      </c>
      <c r="B298" s="235" t="s">
        <v>246</v>
      </c>
      <c r="C298" s="237">
        <v>133318</v>
      </c>
      <c r="D298" s="235" t="s">
        <v>1025</v>
      </c>
      <c r="E298" s="237">
        <v>30494</v>
      </c>
      <c r="F298" s="237">
        <v>0</v>
      </c>
      <c r="G298" s="237">
        <v>163812</v>
      </c>
      <c r="H298" s="235" t="s">
        <v>1025</v>
      </c>
    </row>
    <row r="299" spans="1:8" x14ac:dyDescent="0.25">
      <c r="A299" s="235" t="s">
        <v>1532</v>
      </c>
      <c r="B299" s="235" t="s">
        <v>1533</v>
      </c>
      <c r="C299" s="237">
        <v>24000</v>
      </c>
      <c r="D299" s="235" t="s">
        <v>1025</v>
      </c>
      <c r="E299" s="237">
        <v>4800</v>
      </c>
      <c r="F299" s="237">
        <v>0</v>
      </c>
      <c r="G299" s="237">
        <v>28800</v>
      </c>
      <c r="H299" s="235" t="s">
        <v>1025</v>
      </c>
    </row>
    <row r="300" spans="1:8" x14ac:dyDescent="0.25">
      <c r="A300" s="235" t="s">
        <v>1534</v>
      </c>
      <c r="B300" s="235" t="s">
        <v>633</v>
      </c>
      <c r="C300" s="237">
        <v>43635</v>
      </c>
      <c r="D300" s="235" t="s">
        <v>1025</v>
      </c>
      <c r="E300" s="237">
        <v>12436</v>
      </c>
      <c r="F300" s="237">
        <v>0</v>
      </c>
      <c r="G300" s="237">
        <v>56071</v>
      </c>
      <c r="H300" s="235" t="s">
        <v>1025</v>
      </c>
    </row>
    <row r="301" spans="1:8" x14ac:dyDescent="0.25">
      <c r="A301" s="235" t="s">
        <v>1535</v>
      </c>
      <c r="B301" s="235" t="s">
        <v>1536</v>
      </c>
      <c r="C301" s="237">
        <v>192439</v>
      </c>
      <c r="D301" s="235" t="s">
        <v>1025</v>
      </c>
      <c r="E301" s="237">
        <v>32708</v>
      </c>
      <c r="F301" s="237">
        <v>0</v>
      </c>
      <c r="G301" s="237">
        <v>225147</v>
      </c>
      <c r="H301" s="235" t="s">
        <v>1025</v>
      </c>
    </row>
    <row r="302" spans="1:8" x14ac:dyDescent="0.25">
      <c r="A302" s="235" t="s">
        <v>1537</v>
      </c>
      <c r="B302" s="235" t="s">
        <v>631</v>
      </c>
      <c r="C302" s="237">
        <v>40000</v>
      </c>
      <c r="D302" s="235" t="s">
        <v>1025</v>
      </c>
      <c r="E302" s="237">
        <v>8000</v>
      </c>
      <c r="F302" s="237">
        <v>0</v>
      </c>
      <c r="G302" s="237">
        <v>48000</v>
      </c>
      <c r="H302" s="235" t="s">
        <v>1025</v>
      </c>
    </row>
    <row r="303" spans="1:8" x14ac:dyDescent="0.25">
      <c r="A303" s="235" t="s">
        <v>1538</v>
      </c>
      <c r="B303" s="235" t="s">
        <v>1539</v>
      </c>
      <c r="C303" s="237">
        <v>33340</v>
      </c>
      <c r="D303" s="235" t="s">
        <v>1025</v>
      </c>
      <c r="E303" s="237">
        <v>10002</v>
      </c>
      <c r="F303" s="237">
        <v>0</v>
      </c>
      <c r="G303" s="237">
        <v>43342</v>
      </c>
      <c r="H303" s="235" t="s">
        <v>1025</v>
      </c>
    </row>
    <row r="304" spans="1:8" x14ac:dyDescent="0.25">
      <c r="A304" s="235" t="s">
        <v>1540</v>
      </c>
      <c r="B304" s="235" t="s">
        <v>1541</v>
      </c>
      <c r="C304" s="237">
        <v>163668</v>
      </c>
      <c r="D304" s="235" t="s">
        <v>1025</v>
      </c>
      <c r="E304" s="237">
        <v>33418</v>
      </c>
      <c r="F304" s="237">
        <v>0</v>
      </c>
      <c r="G304" s="237">
        <v>197086</v>
      </c>
      <c r="H304" s="235" t="s">
        <v>1025</v>
      </c>
    </row>
    <row r="305" spans="1:8" x14ac:dyDescent="0.25">
      <c r="A305" s="235" t="s">
        <v>1542</v>
      </c>
      <c r="B305" s="235" t="s">
        <v>53</v>
      </c>
      <c r="C305" s="237">
        <v>1035824</v>
      </c>
      <c r="D305" s="235" t="s">
        <v>1025</v>
      </c>
      <c r="E305" s="237">
        <v>210198</v>
      </c>
      <c r="F305" s="237">
        <v>0</v>
      </c>
      <c r="G305" s="237">
        <v>1246022</v>
      </c>
      <c r="H305" s="235" t="s">
        <v>1025</v>
      </c>
    </row>
    <row r="306" spans="1:8" x14ac:dyDescent="0.25">
      <c r="A306" s="235" t="s">
        <v>1543</v>
      </c>
      <c r="B306" s="235" t="s">
        <v>1544</v>
      </c>
      <c r="C306" s="237">
        <v>363320</v>
      </c>
      <c r="D306" s="235" t="s">
        <v>1025</v>
      </c>
      <c r="E306" s="237">
        <v>72664</v>
      </c>
      <c r="F306" s="237">
        <v>0</v>
      </c>
      <c r="G306" s="237">
        <v>435984</v>
      </c>
      <c r="H306" s="235" t="s">
        <v>1025</v>
      </c>
    </row>
    <row r="307" spans="1:8" x14ac:dyDescent="0.25">
      <c r="A307" s="235" t="s">
        <v>1545</v>
      </c>
      <c r="B307" s="235" t="s">
        <v>1546</v>
      </c>
      <c r="C307" s="237">
        <v>363320</v>
      </c>
      <c r="D307" s="235" t="s">
        <v>1025</v>
      </c>
      <c r="E307" s="237">
        <v>72664</v>
      </c>
      <c r="F307" s="237">
        <v>0</v>
      </c>
      <c r="G307" s="237">
        <v>435984</v>
      </c>
      <c r="H307" s="235" t="s">
        <v>1025</v>
      </c>
    </row>
    <row r="308" spans="1:8" x14ac:dyDescent="0.25">
      <c r="A308" s="235" t="s">
        <v>1547</v>
      </c>
      <c r="B308" s="235" t="s">
        <v>636</v>
      </c>
      <c r="C308" s="237">
        <v>198620</v>
      </c>
      <c r="D308" s="235" t="s">
        <v>1025</v>
      </c>
      <c r="E308" s="237">
        <v>39724</v>
      </c>
      <c r="F308" s="237">
        <v>0</v>
      </c>
      <c r="G308" s="237">
        <v>238344</v>
      </c>
      <c r="H308" s="235" t="s">
        <v>1025</v>
      </c>
    </row>
    <row r="309" spans="1:8" x14ac:dyDescent="0.25">
      <c r="A309" s="235" t="s">
        <v>1548</v>
      </c>
      <c r="B309" s="235" t="s">
        <v>636</v>
      </c>
      <c r="C309" s="237">
        <v>164700</v>
      </c>
      <c r="D309" s="235" t="s">
        <v>1025</v>
      </c>
      <c r="E309" s="237">
        <v>32940</v>
      </c>
      <c r="F309" s="237">
        <v>0</v>
      </c>
      <c r="G309" s="237">
        <v>197640</v>
      </c>
      <c r="H309" s="235" t="s">
        <v>1025</v>
      </c>
    </row>
    <row r="310" spans="1:8" x14ac:dyDescent="0.25">
      <c r="A310" s="235" t="s">
        <v>1549</v>
      </c>
      <c r="B310" s="235" t="s">
        <v>1550</v>
      </c>
      <c r="C310" s="237">
        <v>10834</v>
      </c>
      <c r="D310" s="235" t="s">
        <v>1025</v>
      </c>
      <c r="E310" s="237">
        <v>6006</v>
      </c>
      <c r="F310" s="237">
        <v>0</v>
      </c>
      <c r="G310" s="237">
        <v>16840</v>
      </c>
      <c r="H310" s="235" t="s">
        <v>1025</v>
      </c>
    </row>
    <row r="311" spans="1:8" x14ac:dyDescent="0.25">
      <c r="A311" s="235" t="s">
        <v>1551</v>
      </c>
      <c r="B311" s="235" t="s">
        <v>1552</v>
      </c>
      <c r="C311" s="237">
        <v>10834</v>
      </c>
      <c r="D311" s="235" t="s">
        <v>1025</v>
      </c>
      <c r="E311" s="237">
        <v>6006</v>
      </c>
      <c r="F311" s="237">
        <v>0</v>
      </c>
      <c r="G311" s="237">
        <v>16840</v>
      </c>
      <c r="H311" s="235" t="s">
        <v>1025</v>
      </c>
    </row>
    <row r="312" spans="1:8" x14ac:dyDescent="0.25">
      <c r="A312" s="235" t="s">
        <v>1553</v>
      </c>
      <c r="B312" s="235" t="s">
        <v>637</v>
      </c>
      <c r="C312" s="237">
        <v>9971</v>
      </c>
      <c r="D312" s="235" t="s">
        <v>1025</v>
      </c>
      <c r="E312" s="237">
        <v>3377</v>
      </c>
      <c r="F312" s="237">
        <v>0</v>
      </c>
      <c r="G312" s="237">
        <v>13348</v>
      </c>
      <c r="H312" s="235" t="s">
        <v>1025</v>
      </c>
    </row>
    <row r="313" spans="1:8" x14ac:dyDescent="0.25">
      <c r="A313" s="235" t="s">
        <v>1554</v>
      </c>
      <c r="B313" s="235" t="s">
        <v>637</v>
      </c>
      <c r="C313" s="237">
        <v>863</v>
      </c>
      <c r="D313" s="235" t="s">
        <v>1025</v>
      </c>
      <c r="E313" s="237">
        <v>2629</v>
      </c>
      <c r="F313" s="237">
        <v>0</v>
      </c>
      <c r="G313" s="237">
        <v>3492</v>
      </c>
      <c r="H313" s="235" t="s">
        <v>1025</v>
      </c>
    </row>
    <row r="314" spans="1:8" x14ac:dyDescent="0.25">
      <c r="A314" s="235" t="s">
        <v>1555</v>
      </c>
      <c r="B314" s="235" t="s">
        <v>260</v>
      </c>
      <c r="C314" s="237">
        <v>661670</v>
      </c>
      <c r="D314" s="235" t="s">
        <v>1025</v>
      </c>
      <c r="E314" s="237">
        <v>131528</v>
      </c>
      <c r="F314" s="237">
        <v>0</v>
      </c>
      <c r="G314" s="237">
        <v>793198</v>
      </c>
      <c r="H314" s="235" t="s">
        <v>1025</v>
      </c>
    </row>
    <row r="315" spans="1:8" x14ac:dyDescent="0.25">
      <c r="A315" s="235" t="s">
        <v>1556</v>
      </c>
      <c r="B315" s="235" t="s">
        <v>260</v>
      </c>
      <c r="C315" s="237">
        <v>661670</v>
      </c>
      <c r="D315" s="235" t="s">
        <v>1025</v>
      </c>
      <c r="E315" s="237">
        <v>131528</v>
      </c>
      <c r="F315" s="237">
        <v>0</v>
      </c>
      <c r="G315" s="237">
        <v>793198</v>
      </c>
      <c r="H315" s="235" t="s">
        <v>1025</v>
      </c>
    </row>
    <row r="316" spans="1:8" x14ac:dyDescent="0.25">
      <c r="A316" s="235" t="s">
        <v>1557</v>
      </c>
      <c r="B316" s="235" t="s">
        <v>642</v>
      </c>
      <c r="C316" s="237">
        <v>28620</v>
      </c>
      <c r="D316" s="235" t="s">
        <v>1025</v>
      </c>
      <c r="E316" s="237">
        <v>5724</v>
      </c>
      <c r="F316" s="237">
        <v>0</v>
      </c>
      <c r="G316" s="237">
        <v>34344</v>
      </c>
      <c r="H316" s="235" t="s">
        <v>1025</v>
      </c>
    </row>
    <row r="317" spans="1:8" x14ac:dyDescent="0.25">
      <c r="A317" s="235" t="s">
        <v>1558</v>
      </c>
      <c r="B317" s="235" t="s">
        <v>1559</v>
      </c>
      <c r="C317" s="237">
        <v>15520</v>
      </c>
      <c r="D317" s="235" t="s">
        <v>1025</v>
      </c>
      <c r="E317" s="237">
        <v>3104</v>
      </c>
      <c r="F317" s="237">
        <v>0</v>
      </c>
      <c r="G317" s="237">
        <v>18624</v>
      </c>
      <c r="H317" s="235" t="s">
        <v>1025</v>
      </c>
    </row>
    <row r="318" spans="1:8" x14ac:dyDescent="0.25">
      <c r="A318" s="235" t="s">
        <v>1560</v>
      </c>
      <c r="B318" s="235" t="s">
        <v>1561</v>
      </c>
      <c r="C318" s="237">
        <v>77560</v>
      </c>
      <c r="D318" s="235" t="s">
        <v>1025</v>
      </c>
      <c r="E318" s="237">
        <v>15648</v>
      </c>
      <c r="F318" s="237">
        <v>0</v>
      </c>
      <c r="G318" s="237">
        <v>93208</v>
      </c>
      <c r="H318" s="235" t="s">
        <v>1025</v>
      </c>
    </row>
    <row r="319" spans="1:8" x14ac:dyDescent="0.25">
      <c r="A319" s="235" t="s">
        <v>1562</v>
      </c>
      <c r="B319" s="235" t="s">
        <v>1563</v>
      </c>
      <c r="C319" s="237">
        <v>69040</v>
      </c>
      <c r="D319" s="235" t="s">
        <v>1025</v>
      </c>
      <c r="E319" s="237">
        <v>13808</v>
      </c>
      <c r="F319" s="237">
        <v>0</v>
      </c>
      <c r="G319" s="237">
        <v>82848</v>
      </c>
      <c r="H319" s="235" t="s">
        <v>1025</v>
      </c>
    </row>
    <row r="320" spans="1:8" x14ac:dyDescent="0.25">
      <c r="A320" s="235" t="s">
        <v>1564</v>
      </c>
      <c r="B320" s="235" t="s">
        <v>1565</v>
      </c>
      <c r="C320" s="237">
        <v>45130</v>
      </c>
      <c r="D320" s="235" t="s">
        <v>1025</v>
      </c>
      <c r="E320" s="237">
        <v>9026</v>
      </c>
      <c r="F320" s="237">
        <v>0</v>
      </c>
      <c r="G320" s="237">
        <v>54156</v>
      </c>
      <c r="H320" s="235" t="s">
        <v>1025</v>
      </c>
    </row>
    <row r="321" spans="1:8" x14ac:dyDescent="0.25">
      <c r="A321" s="235" t="s">
        <v>1566</v>
      </c>
      <c r="B321" s="235" t="s">
        <v>1567</v>
      </c>
      <c r="C321" s="237">
        <v>55810</v>
      </c>
      <c r="D321" s="235" t="s">
        <v>1025</v>
      </c>
      <c r="E321" s="237">
        <v>11162</v>
      </c>
      <c r="F321" s="237">
        <v>0</v>
      </c>
      <c r="G321" s="237">
        <v>66972</v>
      </c>
      <c r="H321" s="235" t="s">
        <v>1025</v>
      </c>
    </row>
    <row r="322" spans="1:8" x14ac:dyDescent="0.25">
      <c r="A322" s="235" t="s">
        <v>1568</v>
      </c>
      <c r="B322" s="235" t="s">
        <v>1569</v>
      </c>
      <c r="C322" s="237">
        <v>24750</v>
      </c>
      <c r="D322" s="235" t="s">
        <v>1025</v>
      </c>
      <c r="E322" s="237">
        <v>4950</v>
      </c>
      <c r="F322" s="237">
        <v>0</v>
      </c>
      <c r="G322" s="237">
        <v>29700</v>
      </c>
      <c r="H322" s="235" t="s">
        <v>1025</v>
      </c>
    </row>
    <row r="323" spans="1:8" x14ac:dyDescent="0.25">
      <c r="A323" s="235" t="s">
        <v>1570</v>
      </c>
      <c r="B323" s="235" t="s">
        <v>1571</v>
      </c>
      <c r="C323" s="237">
        <v>11480</v>
      </c>
      <c r="D323" s="235" t="s">
        <v>1025</v>
      </c>
      <c r="E323" s="237">
        <v>2296</v>
      </c>
      <c r="F323" s="237">
        <v>0</v>
      </c>
      <c r="G323" s="237">
        <v>13776</v>
      </c>
      <c r="H323" s="235" t="s">
        <v>1025</v>
      </c>
    </row>
    <row r="324" spans="1:8" x14ac:dyDescent="0.25">
      <c r="A324" s="235" t="s">
        <v>1572</v>
      </c>
      <c r="B324" s="235" t="s">
        <v>1573</v>
      </c>
      <c r="C324" s="237">
        <v>4010</v>
      </c>
      <c r="D324" s="235" t="s">
        <v>1025</v>
      </c>
      <c r="E324" s="237">
        <v>802</v>
      </c>
      <c r="F324" s="237">
        <v>0</v>
      </c>
      <c r="G324" s="237">
        <v>4812</v>
      </c>
      <c r="H324" s="235" t="s">
        <v>1025</v>
      </c>
    </row>
    <row r="325" spans="1:8" x14ac:dyDescent="0.25">
      <c r="A325" s="235" t="s">
        <v>1574</v>
      </c>
      <c r="B325" s="235" t="s">
        <v>1575</v>
      </c>
      <c r="C325" s="237">
        <v>35770</v>
      </c>
      <c r="D325" s="235" t="s">
        <v>1025</v>
      </c>
      <c r="E325" s="237">
        <v>7154</v>
      </c>
      <c r="F325" s="237">
        <v>0</v>
      </c>
      <c r="G325" s="237">
        <v>42924</v>
      </c>
      <c r="H325" s="235" t="s">
        <v>1025</v>
      </c>
    </row>
    <row r="326" spans="1:8" x14ac:dyDescent="0.25">
      <c r="A326" s="235" t="s">
        <v>1576</v>
      </c>
      <c r="B326" s="235" t="s">
        <v>277</v>
      </c>
      <c r="C326" s="237">
        <v>93480</v>
      </c>
      <c r="D326" s="235" t="s">
        <v>1025</v>
      </c>
      <c r="E326" s="237">
        <v>18696</v>
      </c>
      <c r="F326" s="237">
        <v>0</v>
      </c>
      <c r="G326" s="237">
        <v>112176</v>
      </c>
      <c r="H326" s="235" t="s">
        <v>1025</v>
      </c>
    </row>
    <row r="327" spans="1:8" x14ac:dyDescent="0.25">
      <c r="A327" s="235" t="s">
        <v>1577</v>
      </c>
      <c r="B327" s="235" t="s">
        <v>1578</v>
      </c>
      <c r="C327" s="237">
        <v>29170</v>
      </c>
      <c r="D327" s="235" t="s">
        <v>1025</v>
      </c>
      <c r="E327" s="237">
        <v>5834</v>
      </c>
      <c r="F327" s="237">
        <v>0</v>
      </c>
      <c r="G327" s="237">
        <v>35004</v>
      </c>
      <c r="H327" s="235" t="s">
        <v>1025</v>
      </c>
    </row>
    <row r="328" spans="1:8" x14ac:dyDescent="0.25">
      <c r="A328" s="235" t="s">
        <v>1579</v>
      </c>
      <c r="B328" s="235" t="s">
        <v>1580</v>
      </c>
      <c r="C328" s="237">
        <v>15520</v>
      </c>
      <c r="D328" s="235" t="s">
        <v>1025</v>
      </c>
      <c r="E328" s="237">
        <v>3104</v>
      </c>
      <c r="F328" s="237">
        <v>0</v>
      </c>
      <c r="G328" s="237">
        <v>18624</v>
      </c>
      <c r="H328" s="235" t="s">
        <v>1025</v>
      </c>
    </row>
    <row r="329" spans="1:8" x14ac:dyDescent="0.25">
      <c r="A329" s="235" t="s">
        <v>1581</v>
      </c>
      <c r="B329" s="235" t="s">
        <v>1582</v>
      </c>
      <c r="C329" s="237">
        <v>15520</v>
      </c>
      <c r="D329" s="235" t="s">
        <v>1025</v>
      </c>
      <c r="E329" s="237">
        <v>1552</v>
      </c>
      <c r="F329" s="237">
        <v>0</v>
      </c>
      <c r="G329" s="237">
        <v>17072</v>
      </c>
      <c r="H329" s="235" t="s">
        <v>1025</v>
      </c>
    </row>
    <row r="330" spans="1:8" x14ac:dyDescent="0.25">
      <c r="A330" s="235" t="s">
        <v>1583</v>
      </c>
      <c r="B330" s="235" t="s">
        <v>1584</v>
      </c>
      <c r="C330" s="237">
        <v>15520</v>
      </c>
      <c r="D330" s="235" t="s">
        <v>1025</v>
      </c>
      <c r="E330" s="237">
        <v>3104</v>
      </c>
      <c r="F330" s="237">
        <v>0</v>
      </c>
      <c r="G330" s="237">
        <v>18624</v>
      </c>
      <c r="H330" s="235" t="s">
        <v>1025</v>
      </c>
    </row>
    <row r="331" spans="1:8" x14ac:dyDescent="0.25">
      <c r="A331" s="235" t="s">
        <v>1585</v>
      </c>
      <c r="B331" s="235" t="s">
        <v>1586</v>
      </c>
      <c r="C331" s="237">
        <v>15520</v>
      </c>
      <c r="D331" s="235" t="s">
        <v>1025</v>
      </c>
      <c r="E331" s="237">
        <v>3104</v>
      </c>
      <c r="F331" s="237">
        <v>0</v>
      </c>
      <c r="G331" s="237">
        <v>18624</v>
      </c>
      <c r="H331" s="235" t="s">
        <v>1025</v>
      </c>
    </row>
    <row r="332" spans="1:8" x14ac:dyDescent="0.25">
      <c r="A332" s="235" t="s">
        <v>1587</v>
      </c>
      <c r="B332" s="235" t="s">
        <v>1588</v>
      </c>
      <c r="C332" s="237">
        <v>4710</v>
      </c>
      <c r="D332" s="235" t="s">
        <v>1025</v>
      </c>
      <c r="E332" s="237">
        <v>1552</v>
      </c>
      <c r="F332" s="237">
        <v>0</v>
      </c>
      <c r="G332" s="237">
        <v>6262</v>
      </c>
      <c r="H332" s="235" t="s">
        <v>1025</v>
      </c>
    </row>
    <row r="333" spans="1:8" x14ac:dyDescent="0.25">
      <c r="A333" s="235" t="s">
        <v>1589</v>
      </c>
      <c r="B333" s="235" t="s">
        <v>1590</v>
      </c>
      <c r="C333" s="237">
        <v>9170</v>
      </c>
      <c r="D333" s="235" t="s">
        <v>1025</v>
      </c>
      <c r="E333" s="237">
        <v>1834</v>
      </c>
      <c r="F333" s="237">
        <v>0</v>
      </c>
      <c r="G333" s="237">
        <v>11004</v>
      </c>
      <c r="H333" s="235" t="s">
        <v>1025</v>
      </c>
    </row>
    <row r="334" spans="1:8" x14ac:dyDescent="0.25">
      <c r="A334" s="235" t="s">
        <v>1591</v>
      </c>
      <c r="B334" s="235" t="s">
        <v>1592</v>
      </c>
      <c r="C334" s="237">
        <v>17730</v>
      </c>
      <c r="D334" s="235" t="s">
        <v>1025</v>
      </c>
      <c r="E334" s="237">
        <v>3546</v>
      </c>
      <c r="F334" s="237">
        <v>0</v>
      </c>
      <c r="G334" s="237">
        <v>21276</v>
      </c>
      <c r="H334" s="235" t="s">
        <v>1025</v>
      </c>
    </row>
    <row r="335" spans="1:8" x14ac:dyDescent="0.25">
      <c r="A335" s="235" t="s">
        <v>1593</v>
      </c>
      <c r="B335" s="235" t="s">
        <v>1594</v>
      </c>
      <c r="C335" s="237">
        <v>11350</v>
      </c>
      <c r="D335" s="235" t="s">
        <v>1025</v>
      </c>
      <c r="E335" s="237">
        <v>2270</v>
      </c>
      <c r="F335" s="237">
        <v>0</v>
      </c>
      <c r="G335" s="237">
        <v>13620</v>
      </c>
      <c r="H335" s="235" t="s">
        <v>1025</v>
      </c>
    </row>
    <row r="336" spans="1:8" x14ac:dyDescent="0.25">
      <c r="A336" s="235" t="s">
        <v>1595</v>
      </c>
      <c r="B336" s="235" t="s">
        <v>1596</v>
      </c>
      <c r="C336" s="237">
        <v>17520</v>
      </c>
      <c r="D336" s="235" t="s">
        <v>1025</v>
      </c>
      <c r="E336" s="237">
        <v>3504</v>
      </c>
      <c r="F336" s="237">
        <v>0</v>
      </c>
      <c r="G336" s="237">
        <v>21024</v>
      </c>
      <c r="H336" s="235" t="s">
        <v>1025</v>
      </c>
    </row>
    <row r="337" spans="1:8" x14ac:dyDescent="0.25">
      <c r="A337" s="235" t="s">
        <v>1597</v>
      </c>
      <c r="B337" s="235" t="s">
        <v>1598</v>
      </c>
      <c r="C337" s="237">
        <v>15520</v>
      </c>
      <c r="D337" s="235" t="s">
        <v>1025</v>
      </c>
      <c r="E337" s="237">
        <v>3104</v>
      </c>
      <c r="F337" s="237">
        <v>0</v>
      </c>
      <c r="G337" s="237">
        <v>18624</v>
      </c>
      <c r="H337" s="235" t="s">
        <v>1025</v>
      </c>
    </row>
    <row r="338" spans="1:8" x14ac:dyDescent="0.25">
      <c r="A338" s="235" t="s">
        <v>1599</v>
      </c>
      <c r="B338" s="235" t="s">
        <v>1600</v>
      </c>
      <c r="C338" s="237">
        <v>15520</v>
      </c>
      <c r="D338" s="235" t="s">
        <v>1025</v>
      </c>
      <c r="E338" s="237">
        <v>3104</v>
      </c>
      <c r="F338" s="237">
        <v>0</v>
      </c>
      <c r="G338" s="237">
        <v>18624</v>
      </c>
      <c r="H338" s="235" t="s">
        <v>1025</v>
      </c>
    </row>
    <row r="339" spans="1:8" x14ac:dyDescent="0.25">
      <c r="A339" s="235" t="s">
        <v>1601</v>
      </c>
      <c r="B339" s="235" t="s">
        <v>1602</v>
      </c>
      <c r="C339" s="237">
        <v>17730</v>
      </c>
      <c r="D339" s="235" t="s">
        <v>1025</v>
      </c>
      <c r="E339" s="237">
        <v>3546</v>
      </c>
      <c r="F339" s="237">
        <v>0</v>
      </c>
      <c r="G339" s="237">
        <v>21276</v>
      </c>
      <c r="H339" s="235" t="s">
        <v>1025</v>
      </c>
    </row>
    <row r="340" spans="1:8" x14ac:dyDescent="0.25">
      <c r="A340" s="235" t="s">
        <v>1603</v>
      </c>
      <c r="B340" s="235" t="s">
        <v>1604</v>
      </c>
      <c r="C340" s="237">
        <v>436578</v>
      </c>
      <c r="D340" s="235" t="s">
        <v>1025</v>
      </c>
      <c r="E340" s="237">
        <v>72000</v>
      </c>
      <c r="F340" s="237">
        <v>0</v>
      </c>
      <c r="G340" s="237">
        <v>508578</v>
      </c>
      <c r="H340" s="235" t="s">
        <v>1025</v>
      </c>
    </row>
    <row r="341" spans="1:8" x14ac:dyDescent="0.25">
      <c r="A341" s="235" t="s">
        <v>1605</v>
      </c>
      <c r="B341" s="235" t="s">
        <v>1606</v>
      </c>
      <c r="C341" s="237">
        <v>12000</v>
      </c>
      <c r="D341" s="235" t="s">
        <v>1025</v>
      </c>
      <c r="E341" s="237">
        <v>0</v>
      </c>
      <c r="F341" s="237">
        <v>0</v>
      </c>
      <c r="G341" s="237">
        <v>12000</v>
      </c>
      <c r="H341" s="235" t="s">
        <v>1025</v>
      </c>
    </row>
    <row r="342" spans="1:8" x14ac:dyDescent="0.25">
      <c r="A342" s="235" t="s">
        <v>1607</v>
      </c>
      <c r="B342" s="235" t="s">
        <v>1606</v>
      </c>
      <c r="C342" s="237">
        <v>12000</v>
      </c>
      <c r="D342" s="235" t="s">
        <v>1025</v>
      </c>
      <c r="E342" s="237">
        <v>0</v>
      </c>
      <c r="F342" s="237">
        <v>0</v>
      </c>
      <c r="G342" s="237">
        <v>12000</v>
      </c>
      <c r="H342" s="235" t="s">
        <v>1025</v>
      </c>
    </row>
    <row r="343" spans="1:8" x14ac:dyDescent="0.25">
      <c r="A343" s="235" t="s">
        <v>1608</v>
      </c>
      <c r="B343" s="235" t="s">
        <v>207</v>
      </c>
      <c r="C343" s="237">
        <v>12000</v>
      </c>
      <c r="D343" s="235" t="s">
        <v>1025</v>
      </c>
      <c r="E343" s="237">
        <v>0</v>
      </c>
      <c r="F343" s="237">
        <v>0</v>
      </c>
      <c r="G343" s="237">
        <v>12000</v>
      </c>
      <c r="H343" s="235" t="s">
        <v>1025</v>
      </c>
    </row>
    <row r="344" spans="1:8" x14ac:dyDescent="0.25">
      <c r="A344" s="235" t="s">
        <v>1609</v>
      </c>
      <c r="B344" s="235" t="s">
        <v>1610</v>
      </c>
      <c r="C344" s="237">
        <v>38708</v>
      </c>
      <c r="D344" s="235" t="s">
        <v>1025</v>
      </c>
      <c r="E344" s="237">
        <v>0</v>
      </c>
      <c r="F344" s="237">
        <v>0</v>
      </c>
      <c r="G344" s="237">
        <v>38708</v>
      </c>
      <c r="H344" s="235" t="s">
        <v>1025</v>
      </c>
    </row>
    <row r="345" spans="1:8" x14ac:dyDescent="0.25">
      <c r="A345" s="235" t="s">
        <v>1611</v>
      </c>
      <c r="B345" s="235" t="s">
        <v>1612</v>
      </c>
      <c r="C345" s="237">
        <v>38708</v>
      </c>
      <c r="D345" s="235" t="s">
        <v>1025</v>
      </c>
      <c r="E345" s="237">
        <v>0</v>
      </c>
      <c r="F345" s="237">
        <v>0</v>
      </c>
      <c r="G345" s="237">
        <v>38708</v>
      </c>
      <c r="H345" s="235" t="s">
        <v>1025</v>
      </c>
    </row>
    <row r="346" spans="1:8" x14ac:dyDescent="0.25">
      <c r="A346" s="235" t="s">
        <v>1613</v>
      </c>
      <c r="B346" s="235" t="s">
        <v>1614</v>
      </c>
      <c r="C346" s="237">
        <v>38708</v>
      </c>
      <c r="D346" s="235" t="s">
        <v>1025</v>
      </c>
      <c r="E346" s="237">
        <v>0</v>
      </c>
      <c r="F346" s="237">
        <v>0</v>
      </c>
      <c r="G346" s="237">
        <v>38708</v>
      </c>
      <c r="H346" s="235" t="s">
        <v>1025</v>
      </c>
    </row>
    <row r="347" spans="1:8" x14ac:dyDescent="0.25">
      <c r="A347" s="235" t="s">
        <v>1615</v>
      </c>
      <c r="B347" s="235" t="s">
        <v>1616</v>
      </c>
      <c r="C347" s="237">
        <v>385870</v>
      </c>
      <c r="D347" s="235" t="s">
        <v>1025</v>
      </c>
      <c r="E347" s="237">
        <v>72000</v>
      </c>
      <c r="F347" s="237">
        <v>0</v>
      </c>
      <c r="G347" s="237">
        <v>457870</v>
      </c>
      <c r="H347" s="235" t="s">
        <v>1025</v>
      </c>
    </row>
    <row r="348" spans="1:8" x14ac:dyDescent="0.25">
      <c r="A348" s="235" t="s">
        <v>1617</v>
      </c>
      <c r="B348" s="235" t="s">
        <v>1618</v>
      </c>
      <c r="C348" s="237">
        <v>385870</v>
      </c>
      <c r="D348" s="235" t="s">
        <v>1025</v>
      </c>
      <c r="E348" s="237">
        <v>72000</v>
      </c>
      <c r="F348" s="237">
        <v>0</v>
      </c>
      <c r="G348" s="237">
        <v>457870</v>
      </c>
      <c r="H348" s="235" t="s">
        <v>1025</v>
      </c>
    </row>
    <row r="349" spans="1:8" x14ac:dyDescent="0.25">
      <c r="A349" s="235" t="s">
        <v>1619</v>
      </c>
      <c r="B349" s="235" t="s">
        <v>595</v>
      </c>
      <c r="C349" s="237">
        <v>72070</v>
      </c>
      <c r="D349" s="235" t="s">
        <v>1025</v>
      </c>
      <c r="E349" s="237">
        <v>9600</v>
      </c>
      <c r="F349" s="237">
        <v>0</v>
      </c>
      <c r="G349" s="237">
        <v>81670</v>
      </c>
      <c r="H349" s="235" t="s">
        <v>1025</v>
      </c>
    </row>
    <row r="350" spans="1:8" x14ac:dyDescent="0.25">
      <c r="A350" s="235" t="s">
        <v>1620</v>
      </c>
      <c r="B350" s="235" t="s">
        <v>640</v>
      </c>
      <c r="C350" s="237">
        <v>183000</v>
      </c>
      <c r="D350" s="235" t="s">
        <v>1025</v>
      </c>
      <c r="E350" s="237">
        <v>36600</v>
      </c>
      <c r="F350" s="237">
        <v>0</v>
      </c>
      <c r="G350" s="237">
        <v>219600</v>
      </c>
      <c r="H350" s="235" t="s">
        <v>1025</v>
      </c>
    </row>
    <row r="351" spans="1:8" x14ac:dyDescent="0.25">
      <c r="A351" s="235" t="s">
        <v>1621</v>
      </c>
      <c r="B351" s="235" t="s">
        <v>640</v>
      </c>
      <c r="C351" s="237">
        <v>130800</v>
      </c>
      <c r="D351" s="235" t="s">
        <v>1025</v>
      </c>
      <c r="E351" s="237">
        <v>25800</v>
      </c>
      <c r="F351" s="237">
        <v>0</v>
      </c>
      <c r="G351" s="237">
        <v>156600</v>
      </c>
      <c r="H351" s="235" t="s">
        <v>1025</v>
      </c>
    </row>
    <row r="352" spans="1:8" x14ac:dyDescent="0.25">
      <c r="A352" s="233" t="s">
        <v>1622</v>
      </c>
      <c r="B352" s="233" t="s">
        <v>1623</v>
      </c>
      <c r="C352" s="238">
        <v>1164007.26</v>
      </c>
      <c r="D352" s="233" t="s">
        <v>1025</v>
      </c>
      <c r="E352" s="238">
        <v>398737.05</v>
      </c>
      <c r="F352" s="238">
        <v>0</v>
      </c>
      <c r="G352" s="238">
        <v>1562744.31</v>
      </c>
      <c r="H352" s="233" t="s">
        <v>1025</v>
      </c>
    </row>
    <row r="353" spans="1:8" x14ac:dyDescent="0.25">
      <c r="A353" s="235" t="s">
        <v>1624</v>
      </c>
      <c r="B353" s="235" t="s">
        <v>1625</v>
      </c>
      <c r="C353" s="237">
        <v>72124.98</v>
      </c>
      <c r="D353" s="235" t="s">
        <v>1025</v>
      </c>
      <c r="E353" s="237">
        <v>3973.8</v>
      </c>
      <c r="F353" s="237">
        <v>0</v>
      </c>
      <c r="G353" s="237">
        <v>76098.78</v>
      </c>
      <c r="H353" s="235" t="s">
        <v>1025</v>
      </c>
    </row>
    <row r="354" spans="1:8" x14ac:dyDescent="0.25">
      <c r="A354" s="235" t="s">
        <v>1626</v>
      </c>
      <c r="B354" s="235" t="s">
        <v>1627</v>
      </c>
      <c r="C354" s="237">
        <v>64548.19</v>
      </c>
      <c r="D354" s="235" t="s">
        <v>1025</v>
      </c>
      <c r="E354" s="237">
        <v>650</v>
      </c>
      <c r="F354" s="237">
        <v>0</v>
      </c>
      <c r="G354" s="237">
        <v>65198.19</v>
      </c>
      <c r="H354" s="235" t="s">
        <v>1025</v>
      </c>
    </row>
    <row r="355" spans="1:8" x14ac:dyDescent="0.25">
      <c r="A355" s="235" t="s">
        <v>1628</v>
      </c>
      <c r="B355" s="235" t="s">
        <v>1629</v>
      </c>
      <c r="C355" s="237">
        <v>54069.42</v>
      </c>
      <c r="D355" s="235" t="s">
        <v>1025</v>
      </c>
      <c r="E355" s="237">
        <v>650</v>
      </c>
      <c r="F355" s="237">
        <v>0</v>
      </c>
      <c r="G355" s="237">
        <v>54719.42</v>
      </c>
      <c r="H355" s="235" t="s">
        <v>1025</v>
      </c>
    </row>
    <row r="356" spans="1:8" x14ac:dyDescent="0.25">
      <c r="A356" s="235" t="s">
        <v>1630</v>
      </c>
      <c r="B356" s="235" t="s">
        <v>695</v>
      </c>
      <c r="C356" s="237">
        <v>47059.5</v>
      </c>
      <c r="D356" s="235" t="s">
        <v>1025</v>
      </c>
      <c r="E356" s="237">
        <v>0</v>
      </c>
      <c r="F356" s="237">
        <v>0</v>
      </c>
      <c r="G356" s="237">
        <v>47059.5</v>
      </c>
      <c r="H356" s="235" t="s">
        <v>1025</v>
      </c>
    </row>
    <row r="357" spans="1:8" x14ac:dyDescent="0.25">
      <c r="A357" s="235" t="s">
        <v>1631</v>
      </c>
      <c r="B357" s="235" t="s">
        <v>695</v>
      </c>
      <c r="C357" s="237">
        <v>3500.1</v>
      </c>
      <c r="D357" s="235" t="s">
        <v>1025</v>
      </c>
      <c r="E357" s="237">
        <v>650</v>
      </c>
      <c r="F357" s="237">
        <v>0</v>
      </c>
      <c r="G357" s="237">
        <v>4150.1000000000004</v>
      </c>
      <c r="H357" s="235" t="s">
        <v>1025</v>
      </c>
    </row>
    <row r="358" spans="1:8" x14ac:dyDescent="0.25">
      <c r="A358" s="235" t="s">
        <v>1632</v>
      </c>
      <c r="B358" s="235" t="s">
        <v>708</v>
      </c>
      <c r="C358" s="237">
        <v>3509.82</v>
      </c>
      <c r="D358" s="235" t="s">
        <v>1025</v>
      </c>
      <c r="E358" s="237">
        <v>0</v>
      </c>
      <c r="F358" s="237">
        <v>0</v>
      </c>
      <c r="G358" s="237">
        <v>3509.82</v>
      </c>
      <c r="H358" s="235" t="s">
        <v>1025</v>
      </c>
    </row>
    <row r="359" spans="1:8" x14ac:dyDescent="0.25">
      <c r="A359" s="235" t="s">
        <v>1633</v>
      </c>
      <c r="B359" s="235" t="s">
        <v>1634</v>
      </c>
      <c r="C359" s="237">
        <v>10478.77</v>
      </c>
      <c r="D359" s="235" t="s">
        <v>1025</v>
      </c>
      <c r="E359" s="237">
        <v>0</v>
      </c>
      <c r="F359" s="237">
        <v>0</v>
      </c>
      <c r="G359" s="237">
        <v>10478.77</v>
      </c>
      <c r="H359" s="235" t="s">
        <v>1025</v>
      </c>
    </row>
    <row r="360" spans="1:8" x14ac:dyDescent="0.25">
      <c r="A360" s="235" t="s">
        <v>1635</v>
      </c>
      <c r="B360" s="235" t="s">
        <v>696</v>
      </c>
      <c r="C360" s="237">
        <v>6832.99</v>
      </c>
      <c r="D360" s="235" t="s">
        <v>1025</v>
      </c>
      <c r="E360" s="237">
        <v>0</v>
      </c>
      <c r="F360" s="237">
        <v>0</v>
      </c>
      <c r="G360" s="237">
        <v>6832.99</v>
      </c>
      <c r="H360" s="235" t="s">
        <v>1025</v>
      </c>
    </row>
    <row r="361" spans="1:8" x14ac:dyDescent="0.25">
      <c r="A361" s="235" t="s">
        <v>1636</v>
      </c>
      <c r="B361" s="235" t="s">
        <v>696</v>
      </c>
      <c r="C361" s="237">
        <v>3645.78</v>
      </c>
      <c r="D361" s="235" t="s">
        <v>1025</v>
      </c>
      <c r="E361" s="237">
        <v>0</v>
      </c>
      <c r="F361" s="237">
        <v>0</v>
      </c>
      <c r="G361" s="237">
        <v>3645.78</v>
      </c>
      <c r="H361" s="235" t="s">
        <v>1025</v>
      </c>
    </row>
    <row r="362" spans="1:8" x14ac:dyDescent="0.25">
      <c r="A362" s="235" t="s">
        <v>1637</v>
      </c>
      <c r="B362" s="235" t="s">
        <v>1638</v>
      </c>
      <c r="C362" s="237">
        <v>1044</v>
      </c>
      <c r="D362" s="235" t="s">
        <v>1025</v>
      </c>
      <c r="E362" s="237">
        <v>1392</v>
      </c>
      <c r="F362" s="237">
        <v>0</v>
      </c>
      <c r="G362" s="237">
        <v>2436</v>
      </c>
      <c r="H362" s="235" t="s">
        <v>1025</v>
      </c>
    </row>
    <row r="363" spans="1:8" x14ac:dyDescent="0.25">
      <c r="A363" s="235" t="s">
        <v>1639</v>
      </c>
      <c r="B363" s="235" t="s">
        <v>1640</v>
      </c>
      <c r="C363" s="237">
        <v>1044</v>
      </c>
      <c r="D363" s="235" t="s">
        <v>1025</v>
      </c>
      <c r="E363" s="237">
        <v>1392</v>
      </c>
      <c r="F363" s="237">
        <v>0</v>
      </c>
      <c r="G363" s="237">
        <v>2436</v>
      </c>
      <c r="H363" s="235" t="s">
        <v>1025</v>
      </c>
    </row>
    <row r="364" spans="1:8" x14ac:dyDescent="0.25">
      <c r="A364" s="235" t="s">
        <v>1641</v>
      </c>
      <c r="B364" s="235" t="s">
        <v>697</v>
      </c>
      <c r="C364" s="237">
        <v>1044</v>
      </c>
      <c r="D364" s="235" t="s">
        <v>1025</v>
      </c>
      <c r="E364" s="237">
        <v>0</v>
      </c>
      <c r="F364" s="237">
        <v>0</v>
      </c>
      <c r="G364" s="237">
        <v>1044</v>
      </c>
      <c r="H364" s="235" t="s">
        <v>1025</v>
      </c>
    </row>
    <row r="365" spans="1:8" x14ac:dyDescent="0.25">
      <c r="A365" s="235" t="s">
        <v>1642</v>
      </c>
      <c r="B365" s="235" t="s">
        <v>697</v>
      </c>
      <c r="C365" s="237">
        <v>0</v>
      </c>
      <c r="D365" s="235" t="s">
        <v>1025</v>
      </c>
      <c r="E365" s="237">
        <v>1392</v>
      </c>
      <c r="F365" s="237">
        <v>0</v>
      </c>
      <c r="G365" s="237">
        <v>1392</v>
      </c>
      <c r="H365" s="235" t="s">
        <v>1025</v>
      </c>
    </row>
    <row r="366" spans="1:8" x14ac:dyDescent="0.25">
      <c r="A366" s="235" t="s">
        <v>1643</v>
      </c>
      <c r="B366" s="235" t="s">
        <v>1644</v>
      </c>
      <c r="C366" s="237">
        <v>3670.35</v>
      </c>
      <c r="D366" s="235" t="s">
        <v>1025</v>
      </c>
      <c r="E366" s="237">
        <v>998</v>
      </c>
      <c r="F366" s="237">
        <v>0</v>
      </c>
      <c r="G366" s="237">
        <v>4668.3500000000004</v>
      </c>
      <c r="H366" s="235" t="s">
        <v>1025</v>
      </c>
    </row>
    <row r="367" spans="1:8" x14ac:dyDescent="0.25">
      <c r="A367" s="235" t="s">
        <v>1645</v>
      </c>
      <c r="B367" s="235" t="s">
        <v>1646</v>
      </c>
      <c r="C367" s="237">
        <v>3670.35</v>
      </c>
      <c r="D367" s="235" t="s">
        <v>1025</v>
      </c>
      <c r="E367" s="237">
        <v>998</v>
      </c>
      <c r="F367" s="237">
        <v>0</v>
      </c>
      <c r="G367" s="237">
        <v>4668.3500000000004</v>
      </c>
      <c r="H367" s="235" t="s">
        <v>1025</v>
      </c>
    </row>
    <row r="368" spans="1:8" x14ac:dyDescent="0.25">
      <c r="A368" s="235" t="s">
        <v>1647</v>
      </c>
      <c r="B368" s="235" t="s">
        <v>1648</v>
      </c>
      <c r="C368" s="237">
        <v>1870</v>
      </c>
      <c r="D368" s="235" t="s">
        <v>1025</v>
      </c>
      <c r="E368" s="237">
        <v>998</v>
      </c>
      <c r="F368" s="237">
        <v>0</v>
      </c>
      <c r="G368" s="237">
        <v>2868</v>
      </c>
      <c r="H368" s="235" t="s">
        <v>1025</v>
      </c>
    </row>
    <row r="369" spans="1:8" x14ac:dyDescent="0.25">
      <c r="A369" s="235" t="s">
        <v>1649</v>
      </c>
      <c r="B369" s="235" t="s">
        <v>1648</v>
      </c>
      <c r="C369" s="237">
        <v>1800.35</v>
      </c>
      <c r="D369" s="235" t="s">
        <v>1025</v>
      </c>
      <c r="E369" s="237">
        <v>0</v>
      </c>
      <c r="F369" s="237">
        <v>0</v>
      </c>
      <c r="G369" s="237">
        <v>1800.35</v>
      </c>
      <c r="H369" s="235" t="s">
        <v>1025</v>
      </c>
    </row>
    <row r="370" spans="1:8" x14ac:dyDescent="0.25">
      <c r="A370" s="235" t="s">
        <v>1650</v>
      </c>
      <c r="B370" s="235" t="s">
        <v>1651</v>
      </c>
      <c r="C370" s="237">
        <v>2862.44</v>
      </c>
      <c r="D370" s="235" t="s">
        <v>1025</v>
      </c>
      <c r="E370" s="237">
        <v>933.8</v>
      </c>
      <c r="F370" s="237">
        <v>0</v>
      </c>
      <c r="G370" s="237">
        <v>3796.24</v>
      </c>
      <c r="H370" s="235" t="s">
        <v>1025</v>
      </c>
    </row>
    <row r="371" spans="1:8" x14ac:dyDescent="0.25">
      <c r="A371" s="235" t="s">
        <v>1652</v>
      </c>
      <c r="B371" s="235" t="s">
        <v>1653</v>
      </c>
      <c r="C371" s="237">
        <v>2862.44</v>
      </c>
      <c r="D371" s="235" t="s">
        <v>1025</v>
      </c>
      <c r="E371" s="237">
        <v>933.8</v>
      </c>
      <c r="F371" s="237">
        <v>0</v>
      </c>
      <c r="G371" s="237">
        <v>3796.24</v>
      </c>
      <c r="H371" s="235" t="s">
        <v>1025</v>
      </c>
    </row>
    <row r="372" spans="1:8" x14ac:dyDescent="0.25">
      <c r="A372" s="235" t="s">
        <v>1654</v>
      </c>
      <c r="B372" s="235" t="s">
        <v>699</v>
      </c>
      <c r="C372" s="237">
        <v>543.6</v>
      </c>
      <c r="D372" s="235" t="s">
        <v>1025</v>
      </c>
      <c r="E372" s="237">
        <v>0</v>
      </c>
      <c r="F372" s="237">
        <v>0</v>
      </c>
      <c r="G372" s="237">
        <v>543.6</v>
      </c>
      <c r="H372" s="235" t="s">
        <v>1025</v>
      </c>
    </row>
    <row r="373" spans="1:8" x14ac:dyDescent="0.25">
      <c r="A373" s="235" t="s">
        <v>1655</v>
      </c>
      <c r="B373" s="235" t="s">
        <v>699</v>
      </c>
      <c r="C373" s="237">
        <v>2318.84</v>
      </c>
      <c r="D373" s="235" t="s">
        <v>1025</v>
      </c>
      <c r="E373" s="237">
        <v>933.8</v>
      </c>
      <c r="F373" s="237">
        <v>0</v>
      </c>
      <c r="G373" s="237">
        <v>3252.64</v>
      </c>
      <c r="H373" s="235" t="s">
        <v>1025</v>
      </c>
    </row>
    <row r="374" spans="1:8" x14ac:dyDescent="0.25">
      <c r="A374" s="235" t="s">
        <v>1656</v>
      </c>
      <c r="B374" s="235" t="s">
        <v>1657</v>
      </c>
      <c r="C374" s="237">
        <v>44458.26</v>
      </c>
      <c r="D374" s="235" t="s">
        <v>1025</v>
      </c>
      <c r="E374" s="237">
        <v>7391.29</v>
      </c>
      <c r="F374" s="237">
        <v>0</v>
      </c>
      <c r="G374" s="237">
        <v>51849.55</v>
      </c>
      <c r="H374" s="235" t="s">
        <v>1025</v>
      </c>
    </row>
    <row r="375" spans="1:8" x14ac:dyDescent="0.25">
      <c r="A375" s="235" t="s">
        <v>1658</v>
      </c>
      <c r="B375" s="235" t="s">
        <v>1659</v>
      </c>
      <c r="C375" s="237">
        <v>42914.3</v>
      </c>
      <c r="D375" s="235" t="s">
        <v>1025</v>
      </c>
      <c r="E375" s="237">
        <v>7391.29</v>
      </c>
      <c r="F375" s="237">
        <v>0</v>
      </c>
      <c r="G375" s="237">
        <v>50305.59</v>
      </c>
      <c r="H375" s="235" t="s">
        <v>1025</v>
      </c>
    </row>
    <row r="376" spans="1:8" x14ac:dyDescent="0.25">
      <c r="A376" s="235" t="s">
        <v>1660</v>
      </c>
      <c r="B376" s="235" t="s">
        <v>1661</v>
      </c>
      <c r="C376" s="237">
        <v>42914.3</v>
      </c>
      <c r="D376" s="235" t="s">
        <v>1025</v>
      </c>
      <c r="E376" s="237">
        <v>7391.29</v>
      </c>
      <c r="F376" s="237">
        <v>0</v>
      </c>
      <c r="G376" s="237">
        <v>50305.59</v>
      </c>
      <c r="H376" s="235" t="s">
        <v>1025</v>
      </c>
    </row>
    <row r="377" spans="1:8" x14ac:dyDescent="0.25">
      <c r="A377" s="235" t="s">
        <v>1662</v>
      </c>
      <c r="B377" s="235" t="s">
        <v>700</v>
      </c>
      <c r="C377" s="237">
        <v>17592.36</v>
      </c>
      <c r="D377" s="235" t="s">
        <v>1025</v>
      </c>
      <c r="E377" s="237">
        <v>1170.5</v>
      </c>
      <c r="F377" s="237">
        <v>0</v>
      </c>
      <c r="G377" s="237">
        <v>18762.86</v>
      </c>
      <c r="H377" s="235" t="s">
        <v>1025</v>
      </c>
    </row>
    <row r="378" spans="1:8" x14ac:dyDescent="0.25">
      <c r="A378" s="235" t="s">
        <v>1663</v>
      </c>
      <c r="B378" s="235" t="s">
        <v>700</v>
      </c>
      <c r="C378" s="237">
        <v>25321.94</v>
      </c>
      <c r="D378" s="235" t="s">
        <v>1025</v>
      </c>
      <c r="E378" s="237">
        <v>6220.79</v>
      </c>
      <c r="F378" s="237">
        <v>0</v>
      </c>
      <c r="G378" s="237">
        <v>31542.73</v>
      </c>
      <c r="H378" s="235" t="s">
        <v>1025</v>
      </c>
    </row>
    <row r="379" spans="1:8" x14ac:dyDescent="0.25">
      <c r="A379" s="235" t="s">
        <v>1664</v>
      </c>
      <c r="B379" s="235" t="s">
        <v>1665</v>
      </c>
      <c r="C379" s="237">
        <v>1543.96</v>
      </c>
      <c r="D379" s="235" t="s">
        <v>1025</v>
      </c>
      <c r="E379" s="237">
        <v>0</v>
      </c>
      <c r="F379" s="237">
        <v>0</v>
      </c>
      <c r="G379" s="237">
        <v>1543.96</v>
      </c>
      <c r="H379" s="235" t="s">
        <v>1025</v>
      </c>
    </row>
    <row r="380" spans="1:8" x14ac:dyDescent="0.25">
      <c r="A380" s="235" t="s">
        <v>1666</v>
      </c>
      <c r="B380" s="235" t="s">
        <v>1667</v>
      </c>
      <c r="C380" s="237">
        <v>1543.96</v>
      </c>
      <c r="D380" s="235" t="s">
        <v>1025</v>
      </c>
      <c r="E380" s="237">
        <v>0</v>
      </c>
      <c r="F380" s="237">
        <v>0</v>
      </c>
      <c r="G380" s="237">
        <v>1543.96</v>
      </c>
      <c r="H380" s="235" t="s">
        <v>1025</v>
      </c>
    </row>
    <row r="381" spans="1:8" x14ac:dyDescent="0.25">
      <c r="A381" s="235" t="s">
        <v>1668</v>
      </c>
      <c r="B381" s="235" t="s">
        <v>289</v>
      </c>
      <c r="C381" s="237">
        <v>1543.96</v>
      </c>
      <c r="D381" s="235" t="s">
        <v>1025</v>
      </c>
      <c r="E381" s="237">
        <v>0</v>
      </c>
      <c r="F381" s="237">
        <v>0</v>
      </c>
      <c r="G381" s="237">
        <v>1543.96</v>
      </c>
      <c r="H381" s="235" t="s">
        <v>1025</v>
      </c>
    </row>
    <row r="382" spans="1:8" x14ac:dyDescent="0.25">
      <c r="A382" s="235" t="s">
        <v>1669</v>
      </c>
      <c r="B382" s="235" t="s">
        <v>1670</v>
      </c>
      <c r="C382" s="237">
        <v>50516.13</v>
      </c>
      <c r="D382" s="235" t="s">
        <v>1025</v>
      </c>
      <c r="E382" s="237">
        <v>63650.97</v>
      </c>
      <c r="F382" s="237">
        <v>0</v>
      </c>
      <c r="G382" s="237">
        <v>114167.1</v>
      </c>
      <c r="H382" s="235" t="s">
        <v>1025</v>
      </c>
    </row>
    <row r="383" spans="1:8" x14ac:dyDescent="0.25">
      <c r="A383" s="235" t="s">
        <v>1671</v>
      </c>
      <c r="B383" s="235" t="s">
        <v>1672</v>
      </c>
      <c r="C383" s="237">
        <v>468</v>
      </c>
      <c r="D383" s="235" t="s">
        <v>1025</v>
      </c>
      <c r="E383" s="237">
        <v>0</v>
      </c>
      <c r="F383" s="237">
        <v>0</v>
      </c>
      <c r="G383" s="237">
        <v>468</v>
      </c>
      <c r="H383" s="235" t="s">
        <v>1025</v>
      </c>
    </row>
    <row r="384" spans="1:8" x14ac:dyDescent="0.25">
      <c r="A384" s="235" t="s">
        <v>1673</v>
      </c>
      <c r="B384" s="235" t="s">
        <v>1672</v>
      </c>
      <c r="C384" s="237">
        <v>468</v>
      </c>
      <c r="D384" s="235" t="s">
        <v>1025</v>
      </c>
      <c r="E384" s="237">
        <v>0</v>
      </c>
      <c r="F384" s="237">
        <v>0</v>
      </c>
      <c r="G384" s="237">
        <v>468</v>
      </c>
      <c r="H384" s="235" t="s">
        <v>1025</v>
      </c>
    </row>
    <row r="385" spans="1:8" x14ac:dyDescent="0.25">
      <c r="A385" s="235" t="s">
        <v>1674</v>
      </c>
      <c r="B385" s="235" t="s">
        <v>292</v>
      </c>
      <c r="C385" s="237">
        <v>468</v>
      </c>
      <c r="D385" s="235" t="s">
        <v>1025</v>
      </c>
      <c r="E385" s="237">
        <v>0</v>
      </c>
      <c r="F385" s="237">
        <v>0</v>
      </c>
      <c r="G385" s="237">
        <v>468</v>
      </c>
      <c r="H385" s="235" t="s">
        <v>1025</v>
      </c>
    </row>
    <row r="386" spans="1:8" x14ac:dyDescent="0.25">
      <c r="A386" s="235" t="s">
        <v>1675</v>
      </c>
      <c r="B386" s="235" t="s">
        <v>1676</v>
      </c>
      <c r="C386" s="237">
        <v>17123.29</v>
      </c>
      <c r="D386" s="235" t="s">
        <v>1025</v>
      </c>
      <c r="E386" s="237">
        <v>63650.97</v>
      </c>
      <c r="F386" s="237">
        <v>0</v>
      </c>
      <c r="G386" s="237">
        <v>80774.259999999995</v>
      </c>
      <c r="H386" s="235" t="s">
        <v>1025</v>
      </c>
    </row>
    <row r="387" spans="1:8" x14ac:dyDescent="0.25">
      <c r="A387" s="235" t="s">
        <v>1677</v>
      </c>
      <c r="B387" s="235" t="s">
        <v>1678</v>
      </c>
      <c r="C387" s="237">
        <v>17123.29</v>
      </c>
      <c r="D387" s="235" t="s">
        <v>1025</v>
      </c>
      <c r="E387" s="237">
        <v>63650.97</v>
      </c>
      <c r="F387" s="237">
        <v>0</v>
      </c>
      <c r="G387" s="237">
        <v>80774.259999999995</v>
      </c>
      <c r="H387" s="235" t="s">
        <v>1025</v>
      </c>
    </row>
    <row r="388" spans="1:8" x14ac:dyDescent="0.25">
      <c r="A388" s="235" t="s">
        <v>1679</v>
      </c>
      <c r="B388" s="235" t="s">
        <v>295</v>
      </c>
      <c r="C388" s="237">
        <v>6736.86</v>
      </c>
      <c r="D388" s="235" t="s">
        <v>1025</v>
      </c>
      <c r="E388" s="237">
        <v>0</v>
      </c>
      <c r="F388" s="237">
        <v>0</v>
      </c>
      <c r="G388" s="237">
        <v>6736.86</v>
      </c>
      <c r="H388" s="235" t="s">
        <v>1025</v>
      </c>
    </row>
    <row r="389" spans="1:8" x14ac:dyDescent="0.25">
      <c r="A389" s="235" t="s">
        <v>1680</v>
      </c>
      <c r="B389" s="235" t="s">
        <v>295</v>
      </c>
      <c r="C389" s="237">
        <v>10386.43</v>
      </c>
      <c r="D389" s="235" t="s">
        <v>1025</v>
      </c>
      <c r="E389" s="237">
        <v>63650.97</v>
      </c>
      <c r="F389" s="237">
        <v>0</v>
      </c>
      <c r="G389" s="237">
        <v>74037.399999999994</v>
      </c>
      <c r="H389" s="235" t="s">
        <v>1025</v>
      </c>
    </row>
    <row r="390" spans="1:8" x14ac:dyDescent="0.25">
      <c r="A390" s="235" t="s">
        <v>1681</v>
      </c>
      <c r="B390" s="235" t="s">
        <v>1682</v>
      </c>
      <c r="C390" s="237">
        <v>1383.43</v>
      </c>
      <c r="D390" s="235" t="s">
        <v>1025</v>
      </c>
      <c r="E390" s="237">
        <v>0</v>
      </c>
      <c r="F390" s="237">
        <v>0</v>
      </c>
      <c r="G390" s="237">
        <v>1383.43</v>
      </c>
      <c r="H390" s="235" t="s">
        <v>1025</v>
      </c>
    </row>
    <row r="391" spans="1:8" x14ac:dyDescent="0.25">
      <c r="A391" s="235" t="s">
        <v>1683</v>
      </c>
      <c r="B391" s="235" t="s">
        <v>1682</v>
      </c>
      <c r="C391" s="237">
        <v>1383.43</v>
      </c>
      <c r="D391" s="235" t="s">
        <v>1025</v>
      </c>
      <c r="E391" s="237">
        <v>0</v>
      </c>
      <c r="F391" s="237">
        <v>0</v>
      </c>
      <c r="G391" s="237">
        <v>1383.43</v>
      </c>
      <c r="H391" s="235" t="s">
        <v>1025</v>
      </c>
    </row>
    <row r="392" spans="1:8" x14ac:dyDescent="0.25">
      <c r="A392" s="235" t="s">
        <v>1684</v>
      </c>
      <c r="B392" s="235" t="s">
        <v>296</v>
      </c>
      <c r="C392" s="237">
        <v>1383.43</v>
      </c>
      <c r="D392" s="235" t="s">
        <v>1025</v>
      </c>
      <c r="E392" s="237">
        <v>0</v>
      </c>
      <c r="F392" s="237">
        <v>0</v>
      </c>
      <c r="G392" s="237">
        <v>1383.43</v>
      </c>
      <c r="H392" s="235" t="s">
        <v>1025</v>
      </c>
    </row>
    <row r="393" spans="1:8" x14ac:dyDescent="0.25">
      <c r="A393" s="235" t="s">
        <v>1685</v>
      </c>
      <c r="B393" s="235" t="s">
        <v>1686</v>
      </c>
      <c r="C393" s="237">
        <v>3860.49</v>
      </c>
      <c r="D393" s="235" t="s">
        <v>1025</v>
      </c>
      <c r="E393" s="237">
        <v>0</v>
      </c>
      <c r="F393" s="237">
        <v>0</v>
      </c>
      <c r="G393" s="237">
        <v>3860.49</v>
      </c>
      <c r="H393" s="235" t="s">
        <v>1025</v>
      </c>
    </row>
    <row r="394" spans="1:8" x14ac:dyDescent="0.25">
      <c r="A394" s="235" t="s">
        <v>1687</v>
      </c>
      <c r="B394" s="235" t="s">
        <v>1686</v>
      </c>
      <c r="C394" s="237">
        <v>3860.49</v>
      </c>
      <c r="D394" s="235" t="s">
        <v>1025</v>
      </c>
      <c r="E394" s="237">
        <v>0</v>
      </c>
      <c r="F394" s="237">
        <v>0</v>
      </c>
      <c r="G394" s="237">
        <v>3860.49</v>
      </c>
      <c r="H394" s="235" t="s">
        <v>1025</v>
      </c>
    </row>
    <row r="395" spans="1:8" x14ac:dyDescent="0.25">
      <c r="A395" s="235" t="s">
        <v>1688</v>
      </c>
      <c r="B395" s="235" t="s">
        <v>297</v>
      </c>
      <c r="C395" s="237">
        <v>3860.49</v>
      </c>
      <c r="D395" s="235" t="s">
        <v>1025</v>
      </c>
      <c r="E395" s="237">
        <v>0</v>
      </c>
      <c r="F395" s="237">
        <v>0</v>
      </c>
      <c r="G395" s="237">
        <v>3860.49</v>
      </c>
      <c r="H395" s="235" t="s">
        <v>1025</v>
      </c>
    </row>
    <row r="396" spans="1:8" x14ac:dyDescent="0.25">
      <c r="A396" s="235" t="s">
        <v>1689</v>
      </c>
      <c r="B396" s="235" t="s">
        <v>1690</v>
      </c>
      <c r="C396" s="237">
        <v>27680.92</v>
      </c>
      <c r="D396" s="235" t="s">
        <v>1025</v>
      </c>
      <c r="E396" s="237">
        <v>0</v>
      </c>
      <c r="F396" s="237">
        <v>0</v>
      </c>
      <c r="G396" s="237">
        <v>27680.92</v>
      </c>
      <c r="H396" s="235" t="s">
        <v>1025</v>
      </c>
    </row>
    <row r="397" spans="1:8" x14ac:dyDescent="0.25">
      <c r="A397" s="235" t="s">
        <v>1691</v>
      </c>
      <c r="B397" s="235" t="s">
        <v>1690</v>
      </c>
      <c r="C397" s="237">
        <v>27680.92</v>
      </c>
      <c r="D397" s="235" t="s">
        <v>1025</v>
      </c>
      <c r="E397" s="237">
        <v>0</v>
      </c>
      <c r="F397" s="237">
        <v>0</v>
      </c>
      <c r="G397" s="237">
        <v>27680.92</v>
      </c>
      <c r="H397" s="235" t="s">
        <v>1025</v>
      </c>
    </row>
    <row r="398" spans="1:8" x14ac:dyDescent="0.25">
      <c r="A398" s="235" t="s">
        <v>1692</v>
      </c>
      <c r="B398" s="235" t="s">
        <v>1693</v>
      </c>
      <c r="C398" s="237">
        <v>27680.92</v>
      </c>
      <c r="D398" s="235" t="s">
        <v>1025</v>
      </c>
      <c r="E398" s="237">
        <v>0</v>
      </c>
      <c r="F398" s="237">
        <v>0</v>
      </c>
      <c r="G398" s="237">
        <v>27680.92</v>
      </c>
      <c r="H398" s="235" t="s">
        <v>1025</v>
      </c>
    </row>
    <row r="399" spans="1:8" x14ac:dyDescent="0.25">
      <c r="A399" s="235" t="s">
        <v>1694</v>
      </c>
      <c r="B399" s="235" t="s">
        <v>1695</v>
      </c>
      <c r="C399" s="237">
        <v>118264.32000000001</v>
      </c>
      <c r="D399" s="235" t="s">
        <v>1025</v>
      </c>
      <c r="E399" s="237">
        <v>29566.080000000002</v>
      </c>
      <c r="F399" s="237">
        <v>0</v>
      </c>
      <c r="G399" s="237">
        <v>147830.39999999999</v>
      </c>
      <c r="H399" s="235" t="s">
        <v>1025</v>
      </c>
    </row>
    <row r="400" spans="1:8" x14ac:dyDescent="0.25">
      <c r="A400" s="235" t="s">
        <v>1696</v>
      </c>
      <c r="B400" s="235" t="s">
        <v>1697</v>
      </c>
      <c r="C400" s="237">
        <v>118264.32000000001</v>
      </c>
      <c r="D400" s="235" t="s">
        <v>1025</v>
      </c>
      <c r="E400" s="237">
        <v>29566.080000000002</v>
      </c>
      <c r="F400" s="237">
        <v>0</v>
      </c>
      <c r="G400" s="237">
        <v>147830.39999999999</v>
      </c>
      <c r="H400" s="235" t="s">
        <v>1025</v>
      </c>
    </row>
    <row r="401" spans="1:8" x14ac:dyDescent="0.25">
      <c r="A401" s="235" t="s">
        <v>1698</v>
      </c>
      <c r="B401" s="235" t="s">
        <v>1697</v>
      </c>
      <c r="C401" s="237">
        <v>118264.32000000001</v>
      </c>
      <c r="D401" s="235" t="s">
        <v>1025</v>
      </c>
      <c r="E401" s="237">
        <v>29566.080000000002</v>
      </c>
      <c r="F401" s="237">
        <v>0</v>
      </c>
      <c r="G401" s="237">
        <v>147830.39999999999</v>
      </c>
      <c r="H401" s="235" t="s">
        <v>1025</v>
      </c>
    </row>
    <row r="402" spans="1:8" x14ac:dyDescent="0.25">
      <c r="A402" s="235" t="s">
        <v>1699</v>
      </c>
      <c r="B402" s="235" t="s">
        <v>705</v>
      </c>
      <c r="C402" s="237">
        <v>118264.32000000001</v>
      </c>
      <c r="D402" s="235" t="s">
        <v>1025</v>
      </c>
      <c r="E402" s="237">
        <v>29566.080000000002</v>
      </c>
      <c r="F402" s="237">
        <v>0</v>
      </c>
      <c r="G402" s="237">
        <v>147830.39999999999</v>
      </c>
      <c r="H402" s="235" t="s">
        <v>1025</v>
      </c>
    </row>
    <row r="403" spans="1:8" x14ac:dyDescent="0.25">
      <c r="A403" s="235" t="s">
        <v>1700</v>
      </c>
      <c r="B403" s="235" t="s">
        <v>1701</v>
      </c>
      <c r="C403" s="237">
        <v>796042.69</v>
      </c>
      <c r="D403" s="235" t="s">
        <v>1025</v>
      </c>
      <c r="E403" s="237">
        <v>235881.04</v>
      </c>
      <c r="F403" s="237">
        <v>0</v>
      </c>
      <c r="G403" s="237">
        <v>1031923.73</v>
      </c>
      <c r="H403" s="235" t="s">
        <v>1025</v>
      </c>
    </row>
    <row r="404" spans="1:8" x14ac:dyDescent="0.25">
      <c r="A404" s="235" t="s">
        <v>1702</v>
      </c>
      <c r="B404" s="235" t="s">
        <v>299</v>
      </c>
      <c r="C404" s="237">
        <v>796042.69</v>
      </c>
      <c r="D404" s="235" t="s">
        <v>1025</v>
      </c>
      <c r="E404" s="237">
        <v>235881.04</v>
      </c>
      <c r="F404" s="237">
        <v>0</v>
      </c>
      <c r="G404" s="237">
        <v>1031923.73</v>
      </c>
      <c r="H404" s="235" t="s">
        <v>1025</v>
      </c>
    </row>
    <row r="405" spans="1:8" x14ac:dyDescent="0.25">
      <c r="A405" s="235" t="s">
        <v>1703</v>
      </c>
      <c r="B405" s="235" t="s">
        <v>1704</v>
      </c>
      <c r="C405" s="237">
        <v>796042.69</v>
      </c>
      <c r="D405" s="235" t="s">
        <v>1025</v>
      </c>
      <c r="E405" s="237">
        <v>235881.04</v>
      </c>
      <c r="F405" s="237">
        <v>0</v>
      </c>
      <c r="G405" s="237">
        <v>1031923.73</v>
      </c>
      <c r="H405" s="235" t="s">
        <v>1025</v>
      </c>
    </row>
    <row r="406" spans="1:8" x14ac:dyDescent="0.25">
      <c r="A406" s="235" t="s">
        <v>1705</v>
      </c>
      <c r="B406" s="235" t="s">
        <v>1706</v>
      </c>
      <c r="C406" s="237">
        <v>4912.55</v>
      </c>
      <c r="D406" s="235" t="s">
        <v>1025</v>
      </c>
      <c r="E406" s="237">
        <v>0</v>
      </c>
      <c r="F406" s="237">
        <v>0</v>
      </c>
      <c r="G406" s="237">
        <v>4912.55</v>
      </c>
      <c r="H406" s="235" t="s">
        <v>1025</v>
      </c>
    </row>
    <row r="407" spans="1:8" x14ac:dyDescent="0.25">
      <c r="A407" s="235" t="s">
        <v>1707</v>
      </c>
      <c r="B407" s="235" t="s">
        <v>1706</v>
      </c>
      <c r="C407" s="237">
        <v>101944.23</v>
      </c>
      <c r="D407" s="235" t="s">
        <v>1025</v>
      </c>
      <c r="E407" s="237">
        <v>20376.89</v>
      </c>
      <c r="F407" s="237">
        <v>0</v>
      </c>
      <c r="G407" s="237">
        <v>122321.12</v>
      </c>
      <c r="H407" s="235" t="s">
        <v>1025</v>
      </c>
    </row>
    <row r="408" spans="1:8" x14ac:dyDescent="0.25">
      <c r="A408" s="235" t="s">
        <v>1708</v>
      </c>
      <c r="B408" s="235" t="s">
        <v>1706</v>
      </c>
      <c r="C408" s="237">
        <v>494685.06</v>
      </c>
      <c r="D408" s="235" t="s">
        <v>1025</v>
      </c>
      <c r="E408" s="237">
        <v>169982.32</v>
      </c>
      <c r="F408" s="237">
        <v>0</v>
      </c>
      <c r="G408" s="237">
        <v>664667.38</v>
      </c>
      <c r="H408" s="235" t="s">
        <v>1025</v>
      </c>
    </row>
    <row r="409" spans="1:8" x14ac:dyDescent="0.25">
      <c r="A409" s="235" t="s">
        <v>1709</v>
      </c>
      <c r="B409" s="235" t="s">
        <v>1706</v>
      </c>
      <c r="C409" s="237">
        <v>417.6</v>
      </c>
      <c r="D409" s="235" t="s">
        <v>1025</v>
      </c>
      <c r="E409" s="237">
        <v>0</v>
      </c>
      <c r="F409" s="237">
        <v>0</v>
      </c>
      <c r="G409" s="237">
        <v>417.6</v>
      </c>
      <c r="H409" s="235" t="s">
        <v>1025</v>
      </c>
    </row>
    <row r="410" spans="1:8" x14ac:dyDescent="0.25">
      <c r="A410" s="235" t="s">
        <v>1710</v>
      </c>
      <c r="B410" s="235" t="s">
        <v>1706</v>
      </c>
      <c r="C410" s="237">
        <v>35450.32</v>
      </c>
      <c r="D410" s="235" t="s">
        <v>1025</v>
      </c>
      <c r="E410" s="237">
        <v>6108.74</v>
      </c>
      <c r="F410" s="237">
        <v>0</v>
      </c>
      <c r="G410" s="237">
        <v>41559.06</v>
      </c>
      <c r="H410" s="235" t="s">
        <v>1025</v>
      </c>
    </row>
    <row r="411" spans="1:8" x14ac:dyDescent="0.25">
      <c r="A411" s="235" t="s">
        <v>1711</v>
      </c>
      <c r="B411" s="235" t="s">
        <v>1706</v>
      </c>
      <c r="C411" s="237">
        <v>158632.93</v>
      </c>
      <c r="D411" s="235" t="s">
        <v>1025</v>
      </c>
      <c r="E411" s="237">
        <v>39413.089999999997</v>
      </c>
      <c r="F411" s="237">
        <v>0</v>
      </c>
      <c r="G411" s="237">
        <v>198046.02</v>
      </c>
      <c r="H411" s="235" t="s">
        <v>1025</v>
      </c>
    </row>
    <row r="412" spans="1:8" x14ac:dyDescent="0.25">
      <c r="A412" s="235" t="s">
        <v>1712</v>
      </c>
      <c r="B412" s="235" t="s">
        <v>1713</v>
      </c>
      <c r="C412" s="237">
        <v>377</v>
      </c>
      <c r="D412" s="235" t="s">
        <v>1025</v>
      </c>
      <c r="E412" s="237">
        <v>0</v>
      </c>
      <c r="F412" s="237">
        <v>0</v>
      </c>
      <c r="G412" s="237">
        <v>377</v>
      </c>
      <c r="H412" s="235" t="s">
        <v>1025</v>
      </c>
    </row>
    <row r="413" spans="1:8" x14ac:dyDescent="0.25">
      <c r="A413" s="235" t="s">
        <v>1714</v>
      </c>
      <c r="B413" s="235" t="s">
        <v>1715</v>
      </c>
      <c r="C413" s="237">
        <v>377</v>
      </c>
      <c r="D413" s="235" t="s">
        <v>1025</v>
      </c>
      <c r="E413" s="237">
        <v>0</v>
      </c>
      <c r="F413" s="237">
        <v>0</v>
      </c>
      <c r="G413" s="237">
        <v>377</v>
      </c>
      <c r="H413" s="235" t="s">
        <v>1025</v>
      </c>
    </row>
    <row r="414" spans="1:8" x14ac:dyDescent="0.25">
      <c r="A414" s="235" t="s">
        <v>1716</v>
      </c>
      <c r="B414" s="235" t="s">
        <v>1717</v>
      </c>
      <c r="C414" s="237">
        <v>377</v>
      </c>
      <c r="D414" s="235" t="s">
        <v>1025</v>
      </c>
      <c r="E414" s="237">
        <v>0</v>
      </c>
      <c r="F414" s="237">
        <v>0</v>
      </c>
      <c r="G414" s="237">
        <v>377</v>
      </c>
      <c r="H414" s="235" t="s">
        <v>1025</v>
      </c>
    </row>
    <row r="415" spans="1:8" x14ac:dyDescent="0.25">
      <c r="A415" s="235" t="s">
        <v>1718</v>
      </c>
      <c r="B415" s="235" t="s">
        <v>300</v>
      </c>
      <c r="C415" s="237">
        <v>377</v>
      </c>
      <c r="D415" s="235" t="s">
        <v>1025</v>
      </c>
      <c r="E415" s="237">
        <v>0</v>
      </c>
      <c r="F415" s="237">
        <v>0</v>
      </c>
      <c r="G415" s="237">
        <v>377</v>
      </c>
      <c r="H415" s="235" t="s">
        <v>1025</v>
      </c>
    </row>
    <row r="416" spans="1:8" x14ac:dyDescent="0.25">
      <c r="A416" s="235" t="s">
        <v>1719</v>
      </c>
      <c r="B416" s="235" t="s">
        <v>1720</v>
      </c>
      <c r="C416" s="237">
        <v>82223.88</v>
      </c>
      <c r="D416" s="235" t="s">
        <v>1025</v>
      </c>
      <c r="E416" s="237">
        <v>58273.87</v>
      </c>
      <c r="F416" s="237">
        <v>0</v>
      </c>
      <c r="G416" s="237">
        <v>140497.75</v>
      </c>
      <c r="H416" s="235" t="s">
        <v>1025</v>
      </c>
    </row>
    <row r="417" spans="1:8" x14ac:dyDescent="0.25">
      <c r="A417" s="235" t="s">
        <v>1721</v>
      </c>
      <c r="B417" s="235" t="s">
        <v>1722</v>
      </c>
      <c r="C417" s="237">
        <v>10882.41</v>
      </c>
      <c r="D417" s="235" t="s">
        <v>1025</v>
      </c>
      <c r="E417" s="237">
        <v>3255.2</v>
      </c>
      <c r="F417" s="237">
        <v>0</v>
      </c>
      <c r="G417" s="237">
        <v>14137.61</v>
      </c>
      <c r="H417" s="235" t="s">
        <v>1025</v>
      </c>
    </row>
    <row r="418" spans="1:8" x14ac:dyDescent="0.25">
      <c r="A418" s="235" t="s">
        <v>1723</v>
      </c>
      <c r="B418" s="235" t="s">
        <v>1724</v>
      </c>
      <c r="C418" s="237">
        <v>10882.41</v>
      </c>
      <c r="D418" s="235" t="s">
        <v>1025</v>
      </c>
      <c r="E418" s="237">
        <v>3255.2</v>
      </c>
      <c r="F418" s="237">
        <v>0</v>
      </c>
      <c r="G418" s="237">
        <v>14137.61</v>
      </c>
      <c r="H418" s="235" t="s">
        <v>1025</v>
      </c>
    </row>
    <row r="419" spans="1:8" x14ac:dyDescent="0.25">
      <c r="A419" s="235" t="s">
        <v>1725</v>
      </c>
      <c r="B419" s="235" t="s">
        <v>302</v>
      </c>
      <c r="C419" s="237">
        <v>10106.700000000001</v>
      </c>
      <c r="D419" s="235" t="s">
        <v>1025</v>
      </c>
      <c r="E419" s="237">
        <v>2070.0100000000002</v>
      </c>
      <c r="F419" s="237">
        <v>0</v>
      </c>
      <c r="G419" s="237">
        <v>12176.71</v>
      </c>
      <c r="H419" s="235" t="s">
        <v>1025</v>
      </c>
    </row>
    <row r="420" spans="1:8" x14ac:dyDescent="0.25">
      <c r="A420" s="235" t="s">
        <v>1726</v>
      </c>
      <c r="B420" s="235" t="s">
        <v>302</v>
      </c>
      <c r="C420" s="237">
        <v>775.71</v>
      </c>
      <c r="D420" s="235" t="s">
        <v>1025</v>
      </c>
      <c r="E420" s="237">
        <v>1185.19</v>
      </c>
      <c r="F420" s="237">
        <v>0</v>
      </c>
      <c r="G420" s="237">
        <v>1960.9</v>
      </c>
      <c r="H420" s="235" t="s">
        <v>1025</v>
      </c>
    </row>
    <row r="421" spans="1:8" x14ac:dyDescent="0.25">
      <c r="A421" s="235" t="s">
        <v>1727</v>
      </c>
      <c r="B421" s="235" t="s">
        <v>1728</v>
      </c>
      <c r="C421" s="237">
        <v>31883.18</v>
      </c>
      <c r="D421" s="235" t="s">
        <v>1025</v>
      </c>
      <c r="E421" s="237">
        <v>48895.22</v>
      </c>
      <c r="F421" s="237">
        <v>0</v>
      </c>
      <c r="G421" s="237">
        <v>80778.399999999994</v>
      </c>
      <c r="H421" s="235" t="s">
        <v>1025</v>
      </c>
    </row>
    <row r="422" spans="1:8" x14ac:dyDescent="0.25">
      <c r="A422" s="235" t="s">
        <v>1729</v>
      </c>
      <c r="B422" s="235" t="s">
        <v>1730</v>
      </c>
      <c r="C422" s="237">
        <v>31883.18</v>
      </c>
      <c r="D422" s="235" t="s">
        <v>1025</v>
      </c>
      <c r="E422" s="237">
        <v>48895.22</v>
      </c>
      <c r="F422" s="237">
        <v>0</v>
      </c>
      <c r="G422" s="237">
        <v>80778.399999999994</v>
      </c>
      <c r="H422" s="235" t="s">
        <v>1025</v>
      </c>
    </row>
    <row r="423" spans="1:8" x14ac:dyDescent="0.25">
      <c r="A423" s="235" t="s">
        <v>1731</v>
      </c>
      <c r="B423" s="235" t="s">
        <v>704</v>
      </c>
      <c r="C423" s="237">
        <v>15161.93</v>
      </c>
      <c r="D423" s="235" t="s">
        <v>1025</v>
      </c>
      <c r="E423" s="237">
        <v>993.1</v>
      </c>
      <c r="F423" s="237">
        <v>0</v>
      </c>
      <c r="G423" s="237">
        <v>16155.03</v>
      </c>
      <c r="H423" s="235" t="s">
        <v>1025</v>
      </c>
    </row>
    <row r="424" spans="1:8" x14ac:dyDescent="0.25">
      <c r="A424" s="235" t="s">
        <v>1732</v>
      </c>
      <c r="B424" s="235" t="s">
        <v>706</v>
      </c>
      <c r="C424" s="237">
        <v>13509.5</v>
      </c>
      <c r="D424" s="235" t="s">
        <v>1025</v>
      </c>
      <c r="E424" s="237">
        <v>0</v>
      </c>
      <c r="F424" s="237">
        <v>0</v>
      </c>
      <c r="G424" s="237">
        <v>13509.5</v>
      </c>
      <c r="H424" s="235" t="s">
        <v>1025</v>
      </c>
    </row>
    <row r="425" spans="1:8" x14ac:dyDescent="0.25">
      <c r="A425" s="235" t="s">
        <v>1733</v>
      </c>
      <c r="B425" s="235" t="s">
        <v>305</v>
      </c>
      <c r="C425" s="237">
        <v>1023.99</v>
      </c>
      <c r="D425" s="235" t="s">
        <v>1025</v>
      </c>
      <c r="E425" s="237">
        <v>10485.52</v>
      </c>
      <c r="F425" s="237">
        <v>0</v>
      </c>
      <c r="G425" s="237">
        <v>11509.51</v>
      </c>
      <c r="H425" s="235" t="s">
        <v>1025</v>
      </c>
    </row>
    <row r="426" spans="1:8" x14ac:dyDescent="0.25">
      <c r="A426" s="235" t="s">
        <v>1734</v>
      </c>
      <c r="B426" s="235" t="s">
        <v>711</v>
      </c>
      <c r="C426" s="237">
        <v>2187.7600000000002</v>
      </c>
      <c r="D426" s="235" t="s">
        <v>1025</v>
      </c>
      <c r="E426" s="237">
        <v>0</v>
      </c>
      <c r="F426" s="237">
        <v>0</v>
      </c>
      <c r="G426" s="237">
        <v>2187.7600000000002</v>
      </c>
      <c r="H426" s="235" t="s">
        <v>1025</v>
      </c>
    </row>
    <row r="427" spans="1:8" x14ac:dyDescent="0.25">
      <c r="A427" s="235" t="s">
        <v>1735</v>
      </c>
      <c r="B427" s="235" t="s">
        <v>305</v>
      </c>
      <c r="C427" s="237">
        <v>0</v>
      </c>
      <c r="D427" s="235" t="s">
        <v>1025</v>
      </c>
      <c r="E427" s="237">
        <v>37416.6</v>
      </c>
      <c r="F427" s="237">
        <v>0</v>
      </c>
      <c r="G427" s="237">
        <v>37416.6</v>
      </c>
      <c r="H427" s="235" t="s">
        <v>1025</v>
      </c>
    </row>
    <row r="428" spans="1:8" x14ac:dyDescent="0.25">
      <c r="A428" s="235" t="s">
        <v>1736</v>
      </c>
      <c r="B428" s="235" t="s">
        <v>1737</v>
      </c>
      <c r="C428" s="237">
        <v>39458.29</v>
      </c>
      <c r="D428" s="235" t="s">
        <v>1025</v>
      </c>
      <c r="E428" s="237">
        <v>6123.45</v>
      </c>
      <c r="F428" s="237">
        <v>0</v>
      </c>
      <c r="G428" s="237">
        <v>45581.74</v>
      </c>
      <c r="H428" s="235" t="s">
        <v>1025</v>
      </c>
    </row>
    <row r="429" spans="1:8" x14ac:dyDescent="0.25">
      <c r="A429" s="235" t="s">
        <v>1738</v>
      </c>
      <c r="B429" s="235" t="s">
        <v>1737</v>
      </c>
      <c r="C429" s="237">
        <v>39458.29</v>
      </c>
      <c r="D429" s="235" t="s">
        <v>1025</v>
      </c>
      <c r="E429" s="237">
        <v>6123.45</v>
      </c>
      <c r="F429" s="237">
        <v>0</v>
      </c>
      <c r="G429" s="237">
        <v>45581.74</v>
      </c>
      <c r="H429" s="235" t="s">
        <v>1025</v>
      </c>
    </row>
    <row r="430" spans="1:8" x14ac:dyDescent="0.25">
      <c r="A430" s="235" t="s">
        <v>1739</v>
      </c>
      <c r="B430" s="235" t="s">
        <v>1740</v>
      </c>
      <c r="C430" s="237">
        <v>39458.29</v>
      </c>
      <c r="D430" s="235" t="s">
        <v>1025</v>
      </c>
      <c r="E430" s="237">
        <v>0</v>
      </c>
      <c r="F430" s="237">
        <v>0</v>
      </c>
      <c r="G430" s="237">
        <v>39458.29</v>
      </c>
      <c r="H430" s="235" t="s">
        <v>1025</v>
      </c>
    </row>
    <row r="431" spans="1:8" x14ac:dyDescent="0.25">
      <c r="A431" s="235" t="s">
        <v>1741</v>
      </c>
      <c r="B431" s="235" t="s">
        <v>1740</v>
      </c>
      <c r="C431" s="237">
        <v>0</v>
      </c>
      <c r="D431" s="235" t="s">
        <v>1025</v>
      </c>
      <c r="E431" s="237">
        <v>6123.45</v>
      </c>
      <c r="F431" s="237">
        <v>0</v>
      </c>
      <c r="G431" s="237">
        <v>6123.45</v>
      </c>
      <c r="H431" s="235" t="s">
        <v>1025</v>
      </c>
    </row>
    <row r="432" spans="1:8" x14ac:dyDescent="0.25">
      <c r="A432" s="233" t="s">
        <v>1742</v>
      </c>
      <c r="B432" s="233" t="s">
        <v>1743</v>
      </c>
      <c r="C432" s="238">
        <v>1554363.29</v>
      </c>
      <c r="D432" s="233" t="s">
        <v>1025</v>
      </c>
      <c r="E432" s="238">
        <v>324784.31</v>
      </c>
      <c r="F432" s="238">
        <v>0</v>
      </c>
      <c r="G432" s="238">
        <v>1879147.6</v>
      </c>
      <c r="H432" s="233" t="s">
        <v>1025</v>
      </c>
    </row>
    <row r="433" spans="1:8" x14ac:dyDescent="0.25">
      <c r="A433" s="235" t="s">
        <v>1744</v>
      </c>
      <c r="B433" s="235" t="s">
        <v>55</v>
      </c>
      <c r="C433" s="237">
        <v>850001.48</v>
      </c>
      <c r="D433" s="235" t="s">
        <v>1025</v>
      </c>
      <c r="E433" s="237">
        <v>184678.99</v>
      </c>
      <c r="F433" s="237">
        <v>0</v>
      </c>
      <c r="G433" s="237">
        <v>1034680.47</v>
      </c>
      <c r="H433" s="235" t="s">
        <v>1025</v>
      </c>
    </row>
    <row r="434" spans="1:8" x14ac:dyDescent="0.25">
      <c r="A434" s="235" t="s">
        <v>1745</v>
      </c>
      <c r="B434" s="235" t="s">
        <v>1746</v>
      </c>
      <c r="C434" s="237">
        <v>726638</v>
      </c>
      <c r="D434" s="235" t="s">
        <v>1025</v>
      </c>
      <c r="E434" s="237">
        <v>160310</v>
      </c>
      <c r="F434" s="237">
        <v>0</v>
      </c>
      <c r="G434" s="237">
        <v>886948</v>
      </c>
      <c r="H434" s="235" t="s">
        <v>1025</v>
      </c>
    </row>
    <row r="435" spans="1:8" x14ac:dyDescent="0.25">
      <c r="A435" s="235" t="s">
        <v>1747</v>
      </c>
      <c r="B435" s="235" t="s">
        <v>1748</v>
      </c>
      <c r="C435" s="237">
        <v>726638</v>
      </c>
      <c r="D435" s="235" t="s">
        <v>1025</v>
      </c>
      <c r="E435" s="237">
        <v>160310</v>
      </c>
      <c r="F435" s="237">
        <v>0</v>
      </c>
      <c r="G435" s="237">
        <v>886948</v>
      </c>
      <c r="H435" s="235" t="s">
        <v>1025</v>
      </c>
    </row>
    <row r="436" spans="1:8" x14ac:dyDescent="0.25">
      <c r="A436" s="235" t="s">
        <v>1749</v>
      </c>
      <c r="B436" s="235" t="s">
        <v>318</v>
      </c>
      <c r="C436" s="237">
        <v>17605</v>
      </c>
      <c r="D436" s="235" t="s">
        <v>1025</v>
      </c>
      <c r="E436" s="237">
        <v>0</v>
      </c>
      <c r="F436" s="237">
        <v>0</v>
      </c>
      <c r="G436" s="237">
        <v>17605</v>
      </c>
      <c r="H436" s="235" t="s">
        <v>1025</v>
      </c>
    </row>
    <row r="437" spans="1:8" x14ac:dyDescent="0.25">
      <c r="A437" s="235" t="s">
        <v>1750</v>
      </c>
      <c r="B437" s="235" t="s">
        <v>732</v>
      </c>
      <c r="C437" s="237">
        <v>693496</v>
      </c>
      <c r="D437" s="235" t="s">
        <v>1025</v>
      </c>
      <c r="E437" s="237">
        <v>160310</v>
      </c>
      <c r="F437" s="237">
        <v>0</v>
      </c>
      <c r="G437" s="237">
        <v>853806</v>
      </c>
      <c r="H437" s="235" t="s">
        <v>1025</v>
      </c>
    </row>
    <row r="438" spans="1:8" x14ac:dyDescent="0.25">
      <c r="A438" s="235" t="s">
        <v>1751</v>
      </c>
      <c r="B438" s="235" t="s">
        <v>318</v>
      </c>
      <c r="C438" s="237">
        <v>15537</v>
      </c>
      <c r="D438" s="235" t="s">
        <v>1025</v>
      </c>
      <c r="E438" s="237">
        <v>0</v>
      </c>
      <c r="F438" s="237">
        <v>0</v>
      </c>
      <c r="G438" s="237">
        <v>15537</v>
      </c>
      <c r="H438" s="235" t="s">
        <v>1025</v>
      </c>
    </row>
    <row r="439" spans="1:8" x14ac:dyDescent="0.25">
      <c r="A439" s="235" t="s">
        <v>1752</v>
      </c>
      <c r="B439" s="235" t="s">
        <v>1753</v>
      </c>
      <c r="C439" s="237">
        <v>63087.53</v>
      </c>
      <c r="D439" s="235" t="s">
        <v>1025</v>
      </c>
      <c r="E439" s="237">
        <v>13320</v>
      </c>
      <c r="F439" s="237">
        <v>0</v>
      </c>
      <c r="G439" s="237">
        <v>76407.53</v>
      </c>
      <c r="H439" s="235" t="s">
        <v>1025</v>
      </c>
    </row>
    <row r="440" spans="1:8" x14ac:dyDescent="0.25">
      <c r="A440" s="235" t="s">
        <v>1754</v>
      </c>
      <c r="B440" s="235" t="s">
        <v>1755</v>
      </c>
      <c r="C440" s="237">
        <v>63087.53</v>
      </c>
      <c r="D440" s="235" t="s">
        <v>1025</v>
      </c>
      <c r="E440" s="237">
        <v>13320</v>
      </c>
      <c r="F440" s="237">
        <v>0</v>
      </c>
      <c r="G440" s="237">
        <v>76407.53</v>
      </c>
      <c r="H440" s="235" t="s">
        <v>1025</v>
      </c>
    </row>
    <row r="441" spans="1:8" x14ac:dyDescent="0.25">
      <c r="A441" s="235" t="s">
        <v>1756</v>
      </c>
      <c r="B441" s="235" t="s">
        <v>716</v>
      </c>
      <c r="C441" s="237">
        <v>63087.53</v>
      </c>
      <c r="D441" s="235" t="s">
        <v>1025</v>
      </c>
      <c r="E441" s="237">
        <v>13320</v>
      </c>
      <c r="F441" s="237">
        <v>0</v>
      </c>
      <c r="G441" s="237">
        <v>76407.53</v>
      </c>
      <c r="H441" s="235" t="s">
        <v>1025</v>
      </c>
    </row>
    <row r="442" spans="1:8" x14ac:dyDescent="0.25">
      <c r="A442" s="235" t="s">
        <v>1757</v>
      </c>
      <c r="B442" s="235" t="s">
        <v>1758</v>
      </c>
      <c r="C442" s="237">
        <v>35804</v>
      </c>
      <c r="D442" s="235" t="s">
        <v>1025</v>
      </c>
      <c r="E442" s="237">
        <v>11048.99</v>
      </c>
      <c r="F442" s="237">
        <v>0</v>
      </c>
      <c r="G442" s="237">
        <v>46852.99</v>
      </c>
      <c r="H442" s="235" t="s">
        <v>1025</v>
      </c>
    </row>
    <row r="443" spans="1:8" x14ac:dyDescent="0.25">
      <c r="A443" s="235" t="s">
        <v>1759</v>
      </c>
      <c r="B443" s="235" t="s">
        <v>1760</v>
      </c>
      <c r="C443" s="237">
        <v>35804</v>
      </c>
      <c r="D443" s="235" t="s">
        <v>1025</v>
      </c>
      <c r="E443" s="237">
        <v>11048.99</v>
      </c>
      <c r="F443" s="237">
        <v>0</v>
      </c>
      <c r="G443" s="237">
        <v>46852.99</v>
      </c>
      <c r="H443" s="235" t="s">
        <v>1025</v>
      </c>
    </row>
    <row r="444" spans="1:8" x14ac:dyDescent="0.25">
      <c r="A444" s="235" t="s">
        <v>1761</v>
      </c>
      <c r="B444" s="235" t="s">
        <v>717</v>
      </c>
      <c r="C444" s="237">
        <v>6452</v>
      </c>
      <c r="D444" s="235" t="s">
        <v>1025</v>
      </c>
      <c r="E444" s="237">
        <v>0</v>
      </c>
      <c r="F444" s="237">
        <v>0</v>
      </c>
      <c r="G444" s="237">
        <v>6452</v>
      </c>
      <c r="H444" s="235" t="s">
        <v>1025</v>
      </c>
    </row>
    <row r="445" spans="1:8" x14ac:dyDescent="0.25">
      <c r="A445" s="235" t="s">
        <v>1762</v>
      </c>
      <c r="B445" s="235" t="s">
        <v>319</v>
      </c>
      <c r="C445" s="237">
        <v>29352</v>
      </c>
      <c r="D445" s="235" t="s">
        <v>1025</v>
      </c>
      <c r="E445" s="237">
        <v>11048.99</v>
      </c>
      <c r="F445" s="237">
        <v>0</v>
      </c>
      <c r="G445" s="237">
        <v>40400.99</v>
      </c>
      <c r="H445" s="235" t="s">
        <v>1025</v>
      </c>
    </row>
    <row r="446" spans="1:8" x14ac:dyDescent="0.25">
      <c r="A446" s="235" t="s">
        <v>1763</v>
      </c>
      <c r="B446" s="235" t="s">
        <v>1764</v>
      </c>
      <c r="C446" s="237">
        <v>24471.95</v>
      </c>
      <c r="D446" s="235" t="s">
        <v>1025</v>
      </c>
      <c r="E446" s="237">
        <v>0</v>
      </c>
      <c r="F446" s="237">
        <v>0</v>
      </c>
      <c r="G446" s="237">
        <v>24471.95</v>
      </c>
      <c r="H446" s="235" t="s">
        <v>1025</v>
      </c>
    </row>
    <row r="447" spans="1:8" x14ac:dyDescent="0.25">
      <c r="A447" s="235" t="s">
        <v>1765</v>
      </c>
      <c r="B447" s="235" t="s">
        <v>1766</v>
      </c>
      <c r="C447" s="237">
        <v>24471.95</v>
      </c>
      <c r="D447" s="235" t="s">
        <v>1025</v>
      </c>
      <c r="E447" s="237">
        <v>0</v>
      </c>
      <c r="F447" s="237">
        <v>0</v>
      </c>
      <c r="G447" s="237">
        <v>24471.95</v>
      </c>
      <c r="H447" s="235" t="s">
        <v>1025</v>
      </c>
    </row>
    <row r="448" spans="1:8" x14ac:dyDescent="0.25">
      <c r="A448" s="235" t="s">
        <v>1767</v>
      </c>
      <c r="B448" s="235" t="s">
        <v>718</v>
      </c>
      <c r="C448" s="237">
        <v>12603.98</v>
      </c>
      <c r="D448" s="235" t="s">
        <v>1025</v>
      </c>
      <c r="E448" s="237">
        <v>0</v>
      </c>
      <c r="F448" s="237">
        <v>0</v>
      </c>
      <c r="G448" s="237">
        <v>12603.98</v>
      </c>
      <c r="H448" s="235" t="s">
        <v>1025</v>
      </c>
    </row>
    <row r="449" spans="1:8" x14ac:dyDescent="0.25">
      <c r="A449" s="235" t="s">
        <v>1768</v>
      </c>
      <c r="B449" s="235" t="s">
        <v>320</v>
      </c>
      <c r="C449" s="237">
        <v>11867.97</v>
      </c>
      <c r="D449" s="235" t="s">
        <v>1025</v>
      </c>
      <c r="E449" s="237">
        <v>0</v>
      </c>
      <c r="F449" s="237">
        <v>0</v>
      </c>
      <c r="G449" s="237">
        <v>11867.97</v>
      </c>
      <c r="H449" s="235" t="s">
        <v>1025</v>
      </c>
    </row>
    <row r="450" spans="1:8" x14ac:dyDescent="0.25">
      <c r="A450" s="235" t="s">
        <v>1769</v>
      </c>
      <c r="B450" s="235" t="s">
        <v>56</v>
      </c>
      <c r="C450" s="237">
        <v>3939.36</v>
      </c>
      <c r="D450" s="235" t="s">
        <v>1025</v>
      </c>
      <c r="E450" s="237">
        <v>0</v>
      </c>
      <c r="F450" s="237">
        <v>0</v>
      </c>
      <c r="G450" s="237">
        <v>3939.36</v>
      </c>
      <c r="H450" s="235" t="s">
        <v>1025</v>
      </c>
    </row>
    <row r="451" spans="1:8" x14ac:dyDescent="0.25">
      <c r="A451" s="235" t="s">
        <v>1770</v>
      </c>
      <c r="B451" s="235" t="s">
        <v>1771</v>
      </c>
      <c r="C451" s="237">
        <v>3939.36</v>
      </c>
      <c r="D451" s="235" t="s">
        <v>1025</v>
      </c>
      <c r="E451" s="237">
        <v>0</v>
      </c>
      <c r="F451" s="237">
        <v>0</v>
      </c>
      <c r="G451" s="237">
        <v>3939.36</v>
      </c>
      <c r="H451" s="235" t="s">
        <v>1025</v>
      </c>
    </row>
    <row r="452" spans="1:8" x14ac:dyDescent="0.25">
      <c r="A452" s="235" t="s">
        <v>1772</v>
      </c>
      <c r="B452" s="235" t="s">
        <v>1773</v>
      </c>
      <c r="C452" s="237">
        <v>3939.36</v>
      </c>
      <c r="D452" s="235" t="s">
        <v>1025</v>
      </c>
      <c r="E452" s="237">
        <v>0</v>
      </c>
      <c r="F452" s="237">
        <v>0</v>
      </c>
      <c r="G452" s="237">
        <v>3939.36</v>
      </c>
      <c r="H452" s="235" t="s">
        <v>1025</v>
      </c>
    </row>
    <row r="453" spans="1:8" x14ac:dyDescent="0.25">
      <c r="A453" s="235" t="s">
        <v>1774</v>
      </c>
      <c r="B453" s="235" t="s">
        <v>719</v>
      </c>
      <c r="C453" s="237">
        <v>3939.36</v>
      </c>
      <c r="D453" s="235" t="s">
        <v>1025</v>
      </c>
      <c r="E453" s="237">
        <v>0</v>
      </c>
      <c r="F453" s="237">
        <v>0</v>
      </c>
      <c r="G453" s="237">
        <v>3939.36</v>
      </c>
      <c r="H453" s="235" t="s">
        <v>1025</v>
      </c>
    </row>
    <row r="454" spans="1:8" x14ac:dyDescent="0.25">
      <c r="A454" s="235" t="s">
        <v>1775</v>
      </c>
      <c r="B454" s="235" t="s">
        <v>1776</v>
      </c>
      <c r="C454" s="237">
        <v>260128.87</v>
      </c>
      <c r="D454" s="235" t="s">
        <v>1025</v>
      </c>
      <c r="E454" s="237">
        <v>8700</v>
      </c>
      <c r="F454" s="237">
        <v>0</v>
      </c>
      <c r="G454" s="237">
        <v>268828.87</v>
      </c>
      <c r="H454" s="235" t="s">
        <v>1025</v>
      </c>
    </row>
    <row r="455" spans="1:8" x14ac:dyDescent="0.25">
      <c r="A455" s="235" t="s">
        <v>1777</v>
      </c>
      <c r="B455" s="235" t="s">
        <v>1778</v>
      </c>
      <c r="C455" s="237">
        <v>94938.47</v>
      </c>
      <c r="D455" s="235" t="s">
        <v>1025</v>
      </c>
      <c r="E455" s="237">
        <v>8700</v>
      </c>
      <c r="F455" s="237">
        <v>0</v>
      </c>
      <c r="G455" s="237">
        <v>103638.47</v>
      </c>
      <c r="H455" s="235" t="s">
        <v>1025</v>
      </c>
    </row>
    <row r="456" spans="1:8" x14ac:dyDescent="0.25">
      <c r="A456" s="235" t="s">
        <v>1779</v>
      </c>
      <c r="B456" s="235" t="s">
        <v>1780</v>
      </c>
      <c r="C456" s="237">
        <v>94938.47</v>
      </c>
      <c r="D456" s="235" t="s">
        <v>1025</v>
      </c>
      <c r="E456" s="237">
        <v>8700</v>
      </c>
      <c r="F456" s="237">
        <v>0</v>
      </c>
      <c r="G456" s="237">
        <v>103638.47</v>
      </c>
      <c r="H456" s="235" t="s">
        <v>1025</v>
      </c>
    </row>
    <row r="457" spans="1:8" x14ac:dyDescent="0.25">
      <c r="A457" s="235" t="s">
        <v>1781</v>
      </c>
      <c r="B457" s="235" t="s">
        <v>720</v>
      </c>
      <c r="C457" s="237">
        <v>19712.47</v>
      </c>
      <c r="D457" s="235" t="s">
        <v>1025</v>
      </c>
      <c r="E457" s="237">
        <v>0</v>
      </c>
      <c r="F457" s="237">
        <v>0</v>
      </c>
      <c r="G457" s="237">
        <v>19712.47</v>
      </c>
      <c r="H457" s="235" t="s">
        <v>1025</v>
      </c>
    </row>
    <row r="458" spans="1:8" x14ac:dyDescent="0.25">
      <c r="A458" s="235" t="s">
        <v>1782</v>
      </c>
      <c r="B458" s="235" t="s">
        <v>729</v>
      </c>
      <c r="C458" s="237">
        <v>75226</v>
      </c>
      <c r="D458" s="235" t="s">
        <v>1025</v>
      </c>
      <c r="E458" s="237">
        <v>8700</v>
      </c>
      <c r="F458" s="237">
        <v>0</v>
      </c>
      <c r="G458" s="237">
        <v>83926</v>
      </c>
      <c r="H458" s="235" t="s">
        <v>1025</v>
      </c>
    </row>
    <row r="459" spans="1:8" x14ac:dyDescent="0.25">
      <c r="A459" s="235" t="s">
        <v>1783</v>
      </c>
      <c r="B459" s="235" t="s">
        <v>1784</v>
      </c>
      <c r="C459" s="237">
        <v>165190.39999999999</v>
      </c>
      <c r="D459" s="235" t="s">
        <v>1025</v>
      </c>
      <c r="E459" s="237">
        <v>0</v>
      </c>
      <c r="F459" s="237">
        <v>0</v>
      </c>
      <c r="G459" s="237">
        <v>165190.39999999999</v>
      </c>
      <c r="H459" s="235" t="s">
        <v>1025</v>
      </c>
    </row>
    <row r="460" spans="1:8" x14ac:dyDescent="0.25">
      <c r="A460" s="235" t="s">
        <v>1785</v>
      </c>
      <c r="B460" s="235" t="s">
        <v>1786</v>
      </c>
      <c r="C460" s="237">
        <v>165190.39999999999</v>
      </c>
      <c r="D460" s="235" t="s">
        <v>1025</v>
      </c>
      <c r="E460" s="237">
        <v>0</v>
      </c>
      <c r="F460" s="237">
        <v>0</v>
      </c>
      <c r="G460" s="237">
        <v>165190.39999999999</v>
      </c>
      <c r="H460" s="235" t="s">
        <v>1025</v>
      </c>
    </row>
    <row r="461" spans="1:8" x14ac:dyDescent="0.25">
      <c r="A461" s="235" t="s">
        <v>1787</v>
      </c>
      <c r="B461" s="235" t="s">
        <v>721</v>
      </c>
      <c r="C461" s="237">
        <v>165190.39999999999</v>
      </c>
      <c r="D461" s="235" t="s">
        <v>1025</v>
      </c>
      <c r="E461" s="237">
        <v>0</v>
      </c>
      <c r="F461" s="237">
        <v>0</v>
      </c>
      <c r="G461" s="237">
        <v>165190.39999999999</v>
      </c>
      <c r="H461" s="235" t="s">
        <v>1025</v>
      </c>
    </row>
    <row r="462" spans="1:8" x14ac:dyDescent="0.25">
      <c r="A462" s="235" t="s">
        <v>1788</v>
      </c>
      <c r="B462" s="235" t="s">
        <v>1789</v>
      </c>
      <c r="C462" s="237">
        <v>40501.97</v>
      </c>
      <c r="D462" s="235" t="s">
        <v>1025</v>
      </c>
      <c r="E462" s="237">
        <v>16223.81</v>
      </c>
      <c r="F462" s="237">
        <v>0</v>
      </c>
      <c r="G462" s="237">
        <v>56725.78</v>
      </c>
      <c r="H462" s="235" t="s">
        <v>1025</v>
      </c>
    </row>
    <row r="463" spans="1:8" x14ac:dyDescent="0.25">
      <c r="A463" s="235" t="s">
        <v>1790</v>
      </c>
      <c r="B463" s="235" t="s">
        <v>1791</v>
      </c>
      <c r="C463" s="237">
        <v>1719.99</v>
      </c>
      <c r="D463" s="235" t="s">
        <v>1025</v>
      </c>
      <c r="E463" s="237">
        <v>0</v>
      </c>
      <c r="F463" s="237">
        <v>0</v>
      </c>
      <c r="G463" s="237">
        <v>1719.99</v>
      </c>
      <c r="H463" s="235" t="s">
        <v>1025</v>
      </c>
    </row>
    <row r="464" spans="1:8" x14ac:dyDescent="0.25">
      <c r="A464" s="235" t="s">
        <v>1792</v>
      </c>
      <c r="B464" s="235" t="s">
        <v>1793</v>
      </c>
      <c r="C464" s="237">
        <v>1719.99</v>
      </c>
      <c r="D464" s="235" t="s">
        <v>1025</v>
      </c>
      <c r="E464" s="237">
        <v>0</v>
      </c>
      <c r="F464" s="237">
        <v>0</v>
      </c>
      <c r="G464" s="237">
        <v>1719.99</v>
      </c>
      <c r="H464" s="235" t="s">
        <v>1025</v>
      </c>
    </row>
    <row r="465" spans="1:8" x14ac:dyDescent="0.25">
      <c r="A465" s="235" t="s">
        <v>1794</v>
      </c>
      <c r="B465" s="235" t="s">
        <v>1795</v>
      </c>
      <c r="C465" s="237">
        <v>250</v>
      </c>
      <c r="D465" s="235" t="s">
        <v>1025</v>
      </c>
      <c r="E465" s="237">
        <v>0</v>
      </c>
      <c r="F465" s="237">
        <v>0</v>
      </c>
      <c r="G465" s="237">
        <v>250</v>
      </c>
      <c r="H465" s="235" t="s">
        <v>1025</v>
      </c>
    </row>
    <row r="466" spans="1:8" x14ac:dyDescent="0.25">
      <c r="A466" s="235" t="s">
        <v>1796</v>
      </c>
      <c r="B466" s="235" t="s">
        <v>1795</v>
      </c>
      <c r="C466" s="237">
        <v>1469.99</v>
      </c>
      <c r="D466" s="235" t="s">
        <v>1025</v>
      </c>
      <c r="E466" s="237">
        <v>0</v>
      </c>
      <c r="F466" s="237">
        <v>0</v>
      </c>
      <c r="G466" s="237">
        <v>1469.99</v>
      </c>
      <c r="H466" s="235" t="s">
        <v>1025</v>
      </c>
    </row>
    <row r="467" spans="1:8" x14ac:dyDescent="0.25">
      <c r="A467" s="235" t="s">
        <v>1797</v>
      </c>
      <c r="B467" s="235" t="s">
        <v>1798</v>
      </c>
      <c r="C467" s="237">
        <v>3100.8</v>
      </c>
      <c r="D467" s="235" t="s">
        <v>1025</v>
      </c>
      <c r="E467" s="237">
        <v>0</v>
      </c>
      <c r="F467" s="237">
        <v>0</v>
      </c>
      <c r="G467" s="237">
        <v>3100.8</v>
      </c>
      <c r="H467" s="235" t="s">
        <v>1025</v>
      </c>
    </row>
    <row r="468" spans="1:8" x14ac:dyDescent="0.25">
      <c r="A468" s="235" t="s">
        <v>1799</v>
      </c>
      <c r="B468" s="235" t="s">
        <v>1800</v>
      </c>
      <c r="C468" s="237">
        <v>3100.8</v>
      </c>
      <c r="D468" s="235" t="s">
        <v>1025</v>
      </c>
      <c r="E468" s="237">
        <v>0</v>
      </c>
      <c r="F468" s="237">
        <v>0</v>
      </c>
      <c r="G468" s="237">
        <v>3100.8</v>
      </c>
      <c r="H468" s="235" t="s">
        <v>1025</v>
      </c>
    </row>
    <row r="469" spans="1:8" x14ac:dyDescent="0.25">
      <c r="A469" s="235" t="s">
        <v>1801</v>
      </c>
      <c r="B469" s="235" t="s">
        <v>724</v>
      </c>
      <c r="C469" s="237">
        <v>3100.8</v>
      </c>
      <c r="D469" s="235" t="s">
        <v>1025</v>
      </c>
      <c r="E469" s="237">
        <v>0</v>
      </c>
      <c r="F469" s="237">
        <v>0</v>
      </c>
      <c r="G469" s="237">
        <v>3100.8</v>
      </c>
      <c r="H469" s="235" t="s">
        <v>1025</v>
      </c>
    </row>
    <row r="470" spans="1:8" x14ac:dyDescent="0.25">
      <c r="A470" s="235" t="s">
        <v>1802</v>
      </c>
      <c r="B470" s="235" t="s">
        <v>1803</v>
      </c>
      <c r="C470" s="237">
        <v>14983.38</v>
      </c>
      <c r="D470" s="235" t="s">
        <v>1025</v>
      </c>
      <c r="E470" s="237">
        <v>10693.81</v>
      </c>
      <c r="F470" s="237">
        <v>0</v>
      </c>
      <c r="G470" s="237">
        <v>25677.19</v>
      </c>
      <c r="H470" s="235" t="s">
        <v>1025</v>
      </c>
    </row>
    <row r="471" spans="1:8" x14ac:dyDescent="0.25">
      <c r="A471" s="235" t="s">
        <v>1804</v>
      </c>
      <c r="B471" s="235" t="s">
        <v>1805</v>
      </c>
      <c r="C471" s="237">
        <v>14983.38</v>
      </c>
      <c r="D471" s="235" t="s">
        <v>1025</v>
      </c>
      <c r="E471" s="237">
        <v>10693.81</v>
      </c>
      <c r="F471" s="237">
        <v>0</v>
      </c>
      <c r="G471" s="237">
        <v>25677.19</v>
      </c>
      <c r="H471" s="235" t="s">
        <v>1025</v>
      </c>
    </row>
    <row r="472" spans="1:8" x14ac:dyDescent="0.25">
      <c r="A472" s="235" t="s">
        <v>1806</v>
      </c>
      <c r="B472" s="235" t="s">
        <v>725</v>
      </c>
      <c r="C472" s="237">
        <v>14055.38</v>
      </c>
      <c r="D472" s="235" t="s">
        <v>1025</v>
      </c>
      <c r="E472" s="237">
        <v>1379.99</v>
      </c>
      <c r="F472" s="237">
        <v>0</v>
      </c>
      <c r="G472" s="237">
        <v>15435.37</v>
      </c>
      <c r="H472" s="235" t="s">
        <v>1025</v>
      </c>
    </row>
    <row r="473" spans="1:8" x14ac:dyDescent="0.25">
      <c r="A473" s="235" t="s">
        <v>1807</v>
      </c>
      <c r="B473" s="235" t="s">
        <v>733</v>
      </c>
      <c r="C473" s="237">
        <v>348</v>
      </c>
      <c r="D473" s="235" t="s">
        <v>1025</v>
      </c>
      <c r="E473" s="237">
        <v>0</v>
      </c>
      <c r="F473" s="237">
        <v>0</v>
      </c>
      <c r="G473" s="237">
        <v>348</v>
      </c>
      <c r="H473" s="235" t="s">
        <v>1025</v>
      </c>
    </row>
    <row r="474" spans="1:8" x14ac:dyDescent="0.25">
      <c r="A474" s="235" t="s">
        <v>1808</v>
      </c>
      <c r="B474" s="235" t="s">
        <v>725</v>
      </c>
      <c r="C474" s="237">
        <v>580</v>
      </c>
      <c r="D474" s="235" t="s">
        <v>1025</v>
      </c>
      <c r="E474" s="237">
        <v>4673.82</v>
      </c>
      <c r="F474" s="237">
        <v>0</v>
      </c>
      <c r="G474" s="237">
        <v>5253.82</v>
      </c>
      <c r="H474" s="235" t="s">
        <v>1025</v>
      </c>
    </row>
    <row r="475" spans="1:8" x14ac:dyDescent="0.25">
      <c r="A475" s="235" t="s">
        <v>1809</v>
      </c>
      <c r="B475" s="235" t="s">
        <v>725</v>
      </c>
      <c r="C475" s="237">
        <v>0</v>
      </c>
      <c r="D475" s="235" t="s">
        <v>1025</v>
      </c>
      <c r="E475" s="237">
        <v>4640</v>
      </c>
      <c r="F475" s="237">
        <v>0</v>
      </c>
      <c r="G475" s="237">
        <v>4640</v>
      </c>
      <c r="H475" s="235" t="s">
        <v>1025</v>
      </c>
    </row>
    <row r="476" spans="1:8" x14ac:dyDescent="0.25">
      <c r="A476" s="235" t="s">
        <v>1810</v>
      </c>
      <c r="B476" s="235" t="s">
        <v>1811</v>
      </c>
      <c r="C476" s="237">
        <v>9534.7999999999993</v>
      </c>
      <c r="D476" s="235" t="s">
        <v>1025</v>
      </c>
      <c r="E476" s="237">
        <v>1902</v>
      </c>
      <c r="F476" s="237">
        <v>0</v>
      </c>
      <c r="G476" s="237">
        <v>11436.8</v>
      </c>
      <c r="H476" s="235" t="s">
        <v>1025</v>
      </c>
    </row>
    <row r="477" spans="1:8" x14ac:dyDescent="0.25">
      <c r="A477" s="235" t="s">
        <v>1812</v>
      </c>
      <c r="B477" s="235" t="s">
        <v>1813</v>
      </c>
      <c r="C477" s="237">
        <v>9534.7999999999993</v>
      </c>
      <c r="D477" s="235" t="s">
        <v>1025</v>
      </c>
      <c r="E477" s="237">
        <v>1902</v>
      </c>
      <c r="F477" s="237">
        <v>0</v>
      </c>
      <c r="G477" s="237">
        <v>11436.8</v>
      </c>
      <c r="H477" s="235" t="s">
        <v>1025</v>
      </c>
    </row>
    <row r="478" spans="1:8" x14ac:dyDescent="0.25">
      <c r="A478" s="235" t="s">
        <v>1814</v>
      </c>
      <c r="B478" s="235" t="s">
        <v>726</v>
      </c>
      <c r="C478" s="237">
        <v>9534.7999999999993</v>
      </c>
      <c r="D478" s="235" t="s">
        <v>1025</v>
      </c>
      <c r="E478" s="237">
        <v>0</v>
      </c>
      <c r="F478" s="237">
        <v>0</v>
      </c>
      <c r="G478" s="237">
        <v>9534.7999999999993</v>
      </c>
      <c r="H478" s="235" t="s">
        <v>1025</v>
      </c>
    </row>
    <row r="479" spans="1:8" x14ac:dyDescent="0.25">
      <c r="A479" s="235" t="s">
        <v>1815</v>
      </c>
      <c r="B479" s="235" t="s">
        <v>726</v>
      </c>
      <c r="C479" s="237">
        <v>0</v>
      </c>
      <c r="D479" s="235" t="s">
        <v>1025</v>
      </c>
      <c r="E479" s="237">
        <v>1902</v>
      </c>
      <c r="F479" s="237">
        <v>0</v>
      </c>
      <c r="G479" s="237">
        <v>1902</v>
      </c>
      <c r="H479" s="235" t="s">
        <v>1025</v>
      </c>
    </row>
    <row r="480" spans="1:8" x14ac:dyDescent="0.25">
      <c r="A480" s="235" t="s">
        <v>1816</v>
      </c>
      <c r="B480" s="235" t="s">
        <v>1817</v>
      </c>
      <c r="C480" s="237">
        <v>11163</v>
      </c>
      <c r="D480" s="235" t="s">
        <v>1025</v>
      </c>
      <c r="E480" s="237">
        <v>3628</v>
      </c>
      <c r="F480" s="237">
        <v>0</v>
      </c>
      <c r="G480" s="237">
        <v>14791</v>
      </c>
      <c r="H480" s="235" t="s">
        <v>1025</v>
      </c>
    </row>
    <row r="481" spans="1:8" x14ac:dyDescent="0.25">
      <c r="A481" s="235" t="s">
        <v>1818</v>
      </c>
      <c r="B481" s="235" t="s">
        <v>1819</v>
      </c>
      <c r="C481" s="237">
        <v>11163</v>
      </c>
      <c r="D481" s="235" t="s">
        <v>1025</v>
      </c>
      <c r="E481" s="237">
        <v>3628</v>
      </c>
      <c r="F481" s="237">
        <v>0</v>
      </c>
      <c r="G481" s="237">
        <v>14791</v>
      </c>
      <c r="H481" s="235" t="s">
        <v>1025</v>
      </c>
    </row>
    <row r="482" spans="1:8" x14ac:dyDescent="0.25">
      <c r="A482" s="235" t="s">
        <v>1820</v>
      </c>
      <c r="B482" s="235" t="s">
        <v>329</v>
      </c>
      <c r="C482" s="237">
        <v>6006</v>
      </c>
      <c r="D482" s="235" t="s">
        <v>1025</v>
      </c>
      <c r="E482" s="237">
        <v>1410</v>
      </c>
      <c r="F482" s="237">
        <v>0</v>
      </c>
      <c r="G482" s="237">
        <v>7416</v>
      </c>
      <c r="H482" s="235" t="s">
        <v>1025</v>
      </c>
    </row>
    <row r="483" spans="1:8" x14ac:dyDescent="0.25">
      <c r="A483" s="235" t="s">
        <v>1821</v>
      </c>
      <c r="B483" s="235" t="s">
        <v>329</v>
      </c>
      <c r="C483" s="237">
        <v>5157</v>
      </c>
      <c r="D483" s="235" t="s">
        <v>1025</v>
      </c>
      <c r="E483" s="237">
        <v>2218</v>
      </c>
      <c r="F483" s="237">
        <v>0</v>
      </c>
      <c r="G483" s="237">
        <v>7375</v>
      </c>
      <c r="H483" s="235" t="s">
        <v>1025</v>
      </c>
    </row>
    <row r="484" spans="1:8" x14ac:dyDescent="0.25">
      <c r="A484" s="235" t="s">
        <v>1822</v>
      </c>
      <c r="B484" s="235" t="s">
        <v>59</v>
      </c>
      <c r="C484" s="237">
        <v>34595.050000000003</v>
      </c>
      <c r="D484" s="235" t="s">
        <v>1025</v>
      </c>
      <c r="E484" s="237">
        <v>3419.1</v>
      </c>
      <c r="F484" s="237">
        <v>0</v>
      </c>
      <c r="G484" s="237">
        <v>38014.15</v>
      </c>
      <c r="H484" s="235" t="s">
        <v>1025</v>
      </c>
    </row>
    <row r="485" spans="1:8" x14ac:dyDescent="0.25">
      <c r="A485" s="235" t="s">
        <v>1823</v>
      </c>
      <c r="B485" s="235" t="s">
        <v>1824</v>
      </c>
      <c r="C485" s="237">
        <v>34595.050000000003</v>
      </c>
      <c r="D485" s="235" t="s">
        <v>1025</v>
      </c>
      <c r="E485" s="237">
        <v>3419.1</v>
      </c>
      <c r="F485" s="237">
        <v>0</v>
      </c>
      <c r="G485" s="237">
        <v>38014.15</v>
      </c>
      <c r="H485" s="235" t="s">
        <v>1025</v>
      </c>
    </row>
    <row r="486" spans="1:8" x14ac:dyDescent="0.25">
      <c r="A486" s="235" t="s">
        <v>1825</v>
      </c>
      <c r="B486" s="235" t="s">
        <v>1826</v>
      </c>
      <c r="C486" s="237">
        <v>34595.050000000003</v>
      </c>
      <c r="D486" s="235" t="s">
        <v>1025</v>
      </c>
      <c r="E486" s="237">
        <v>3419.1</v>
      </c>
      <c r="F486" s="237">
        <v>0</v>
      </c>
      <c r="G486" s="237">
        <v>38014.15</v>
      </c>
      <c r="H486" s="235" t="s">
        <v>1025</v>
      </c>
    </row>
    <row r="487" spans="1:8" x14ac:dyDescent="0.25">
      <c r="A487" s="235" t="s">
        <v>1827</v>
      </c>
      <c r="B487" s="235" t="s">
        <v>1828</v>
      </c>
      <c r="C487" s="237">
        <v>30524.05</v>
      </c>
      <c r="D487" s="235" t="s">
        <v>1025</v>
      </c>
      <c r="E487" s="237">
        <v>3419.1</v>
      </c>
      <c r="F487" s="237">
        <v>0</v>
      </c>
      <c r="G487" s="237">
        <v>33943.15</v>
      </c>
      <c r="H487" s="235" t="s">
        <v>1025</v>
      </c>
    </row>
    <row r="488" spans="1:8" x14ac:dyDescent="0.25">
      <c r="A488" s="235" t="s">
        <v>1829</v>
      </c>
      <c r="B488" s="235" t="s">
        <v>1828</v>
      </c>
      <c r="C488" s="237">
        <v>4071</v>
      </c>
      <c r="D488" s="235" t="s">
        <v>1025</v>
      </c>
      <c r="E488" s="237">
        <v>0</v>
      </c>
      <c r="F488" s="237">
        <v>0</v>
      </c>
      <c r="G488" s="237">
        <v>4071</v>
      </c>
      <c r="H488" s="235" t="s">
        <v>1025</v>
      </c>
    </row>
    <row r="489" spans="1:8" x14ac:dyDescent="0.25">
      <c r="A489" s="235" t="s">
        <v>1830</v>
      </c>
      <c r="B489" s="235" t="s">
        <v>60</v>
      </c>
      <c r="C489" s="237">
        <v>11093</v>
      </c>
      <c r="D489" s="235" t="s">
        <v>1025</v>
      </c>
      <c r="E489" s="237">
        <v>3330</v>
      </c>
      <c r="F489" s="237">
        <v>0</v>
      </c>
      <c r="G489" s="237">
        <v>14423</v>
      </c>
      <c r="H489" s="235" t="s">
        <v>1025</v>
      </c>
    </row>
    <row r="490" spans="1:8" x14ac:dyDescent="0.25">
      <c r="A490" s="235" t="s">
        <v>1831</v>
      </c>
      <c r="B490" s="235" t="s">
        <v>1832</v>
      </c>
      <c r="C490" s="237">
        <v>11093</v>
      </c>
      <c r="D490" s="235" t="s">
        <v>1025</v>
      </c>
      <c r="E490" s="237">
        <v>3330</v>
      </c>
      <c r="F490" s="237">
        <v>0</v>
      </c>
      <c r="G490" s="237">
        <v>14423</v>
      </c>
      <c r="H490" s="235" t="s">
        <v>1025</v>
      </c>
    </row>
    <row r="491" spans="1:8" x14ac:dyDescent="0.25">
      <c r="A491" s="235" t="s">
        <v>1833</v>
      </c>
      <c r="B491" s="235" t="s">
        <v>1832</v>
      </c>
      <c r="C491" s="237">
        <v>11093</v>
      </c>
      <c r="D491" s="235" t="s">
        <v>1025</v>
      </c>
      <c r="E491" s="237">
        <v>3330</v>
      </c>
      <c r="F491" s="237">
        <v>0</v>
      </c>
      <c r="G491" s="237">
        <v>14423</v>
      </c>
      <c r="H491" s="235" t="s">
        <v>1025</v>
      </c>
    </row>
    <row r="492" spans="1:8" x14ac:dyDescent="0.25">
      <c r="A492" s="235" t="s">
        <v>1834</v>
      </c>
      <c r="B492" s="235" t="s">
        <v>332</v>
      </c>
      <c r="C492" s="237">
        <v>9543</v>
      </c>
      <c r="D492" s="235" t="s">
        <v>1025</v>
      </c>
      <c r="E492" s="237">
        <v>0</v>
      </c>
      <c r="F492" s="237">
        <v>0</v>
      </c>
      <c r="G492" s="237">
        <v>9543</v>
      </c>
      <c r="H492" s="235" t="s">
        <v>1025</v>
      </c>
    </row>
    <row r="493" spans="1:8" x14ac:dyDescent="0.25">
      <c r="A493" s="235" t="s">
        <v>1835</v>
      </c>
      <c r="B493" s="235" t="s">
        <v>332</v>
      </c>
      <c r="C493" s="237">
        <v>1250</v>
      </c>
      <c r="D493" s="235" t="s">
        <v>1025</v>
      </c>
      <c r="E493" s="237">
        <v>3330</v>
      </c>
      <c r="F493" s="237">
        <v>0</v>
      </c>
      <c r="G493" s="237">
        <v>4580</v>
      </c>
      <c r="H493" s="235" t="s">
        <v>1025</v>
      </c>
    </row>
    <row r="494" spans="1:8" x14ac:dyDescent="0.25">
      <c r="A494" s="235" t="s">
        <v>1836</v>
      </c>
      <c r="B494" s="235" t="s">
        <v>345</v>
      </c>
      <c r="C494" s="237">
        <v>300</v>
      </c>
      <c r="D494" s="235" t="s">
        <v>1025</v>
      </c>
      <c r="E494" s="237">
        <v>0</v>
      </c>
      <c r="F494" s="237">
        <v>0</v>
      </c>
      <c r="G494" s="237">
        <v>300</v>
      </c>
      <c r="H494" s="235" t="s">
        <v>1025</v>
      </c>
    </row>
    <row r="495" spans="1:8" x14ac:dyDescent="0.25">
      <c r="A495" s="235" t="s">
        <v>1837</v>
      </c>
      <c r="B495" s="235" t="s">
        <v>61</v>
      </c>
      <c r="C495" s="237">
        <v>235107.56</v>
      </c>
      <c r="D495" s="235" t="s">
        <v>1025</v>
      </c>
      <c r="E495" s="237">
        <v>80772.41</v>
      </c>
      <c r="F495" s="237">
        <v>0</v>
      </c>
      <c r="G495" s="237">
        <v>315879.96999999997</v>
      </c>
      <c r="H495" s="235" t="s">
        <v>1025</v>
      </c>
    </row>
    <row r="496" spans="1:8" x14ac:dyDescent="0.25">
      <c r="A496" s="235" t="s">
        <v>1838</v>
      </c>
      <c r="B496" s="235" t="s">
        <v>1839</v>
      </c>
      <c r="C496" s="237">
        <v>235107.56</v>
      </c>
      <c r="D496" s="235" t="s">
        <v>1025</v>
      </c>
      <c r="E496" s="237">
        <v>80772.41</v>
      </c>
      <c r="F496" s="237">
        <v>0</v>
      </c>
      <c r="G496" s="237">
        <v>315879.96999999997</v>
      </c>
      <c r="H496" s="235" t="s">
        <v>1025</v>
      </c>
    </row>
    <row r="497" spans="1:8" x14ac:dyDescent="0.25">
      <c r="A497" s="235" t="s">
        <v>1840</v>
      </c>
      <c r="B497" s="235" t="s">
        <v>594</v>
      </c>
      <c r="C497" s="237">
        <v>235107.56</v>
      </c>
      <c r="D497" s="235" t="s">
        <v>1025</v>
      </c>
      <c r="E497" s="237">
        <v>80772.41</v>
      </c>
      <c r="F497" s="237">
        <v>0</v>
      </c>
      <c r="G497" s="237">
        <v>315879.96999999997</v>
      </c>
      <c r="H497" s="235" t="s">
        <v>1025</v>
      </c>
    </row>
    <row r="498" spans="1:8" x14ac:dyDescent="0.25">
      <c r="A498" s="235" t="s">
        <v>1841</v>
      </c>
      <c r="B498" s="235" t="s">
        <v>594</v>
      </c>
      <c r="C498" s="237">
        <v>42104</v>
      </c>
      <c r="D498" s="235" t="s">
        <v>1025</v>
      </c>
      <c r="E498" s="237">
        <v>0</v>
      </c>
      <c r="F498" s="237">
        <v>0</v>
      </c>
      <c r="G498" s="237">
        <v>42104</v>
      </c>
      <c r="H498" s="235" t="s">
        <v>1025</v>
      </c>
    </row>
    <row r="499" spans="1:8" x14ac:dyDescent="0.25">
      <c r="A499" s="235" t="s">
        <v>1842</v>
      </c>
      <c r="B499" s="235" t="s">
        <v>594</v>
      </c>
      <c r="C499" s="237">
        <v>28533</v>
      </c>
      <c r="D499" s="235" t="s">
        <v>1025</v>
      </c>
      <c r="E499" s="237">
        <v>3939</v>
      </c>
      <c r="F499" s="237">
        <v>0</v>
      </c>
      <c r="G499" s="237">
        <v>32472</v>
      </c>
      <c r="H499" s="235" t="s">
        <v>1025</v>
      </c>
    </row>
    <row r="500" spans="1:8" x14ac:dyDescent="0.25">
      <c r="A500" s="235" t="s">
        <v>1843</v>
      </c>
      <c r="B500" s="235" t="s">
        <v>334</v>
      </c>
      <c r="C500" s="237">
        <v>81000</v>
      </c>
      <c r="D500" s="235" t="s">
        <v>1025</v>
      </c>
      <c r="E500" s="237">
        <v>34294.800000000003</v>
      </c>
      <c r="F500" s="237">
        <v>0</v>
      </c>
      <c r="G500" s="237">
        <v>115294.8</v>
      </c>
      <c r="H500" s="235" t="s">
        <v>1025</v>
      </c>
    </row>
    <row r="501" spans="1:8" x14ac:dyDescent="0.25">
      <c r="A501" s="235" t="s">
        <v>1844</v>
      </c>
      <c r="B501" s="235" t="s">
        <v>346</v>
      </c>
      <c r="C501" s="237">
        <v>83470.559999999998</v>
      </c>
      <c r="D501" s="235" t="s">
        <v>1025</v>
      </c>
      <c r="E501" s="237">
        <v>42538.61</v>
      </c>
      <c r="F501" s="237">
        <v>0</v>
      </c>
      <c r="G501" s="237">
        <v>126009.17</v>
      </c>
      <c r="H501" s="235" t="s">
        <v>1025</v>
      </c>
    </row>
    <row r="502" spans="1:8" x14ac:dyDescent="0.25">
      <c r="A502" s="235" t="s">
        <v>1845</v>
      </c>
      <c r="B502" s="235" t="s">
        <v>1846</v>
      </c>
      <c r="C502" s="237">
        <v>118996</v>
      </c>
      <c r="D502" s="235" t="s">
        <v>1025</v>
      </c>
      <c r="E502" s="237">
        <v>27660</v>
      </c>
      <c r="F502" s="237">
        <v>0</v>
      </c>
      <c r="G502" s="237">
        <v>146656</v>
      </c>
      <c r="H502" s="235" t="s">
        <v>1025</v>
      </c>
    </row>
    <row r="503" spans="1:8" x14ac:dyDescent="0.25">
      <c r="A503" s="235" t="s">
        <v>1847</v>
      </c>
      <c r="B503" s="235" t="s">
        <v>1848</v>
      </c>
      <c r="C503" s="237">
        <v>807</v>
      </c>
      <c r="D503" s="235" t="s">
        <v>1025</v>
      </c>
      <c r="E503" s="237">
        <v>0</v>
      </c>
      <c r="F503" s="237">
        <v>0</v>
      </c>
      <c r="G503" s="237">
        <v>807</v>
      </c>
      <c r="H503" s="235" t="s">
        <v>1025</v>
      </c>
    </row>
    <row r="504" spans="1:8" x14ac:dyDescent="0.25">
      <c r="A504" s="235" t="s">
        <v>1849</v>
      </c>
      <c r="B504" s="235" t="s">
        <v>1850</v>
      </c>
      <c r="C504" s="237">
        <v>807</v>
      </c>
      <c r="D504" s="235" t="s">
        <v>1025</v>
      </c>
      <c r="E504" s="237">
        <v>0</v>
      </c>
      <c r="F504" s="237">
        <v>0</v>
      </c>
      <c r="G504" s="237">
        <v>807</v>
      </c>
      <c r="H504" s="235" t="s">
        <v>1025</v>
      </c>
    </row>
    <row r="505" spans="1:8" x14ac:dyDescent="0.25">
      <c r="A505" s="235" t="s">
        <v>1851</v>
      </c>
      <c r="B505" s="235" t="s">
        <v>728</v>
      </c>
      <c r="C505" s="237">
        <v>807</v>
      </c>
      <c r="D505" s="235" t="s">
        <v>1025</v>
      </c>
      <c r="E505" s="237">
        <v>0</v>
      </c>
      <c r="F505" s="237">
        <v>0</v>
      </c>
      <c r="G505" s="237">
        <v>807</v>
      </c>
      <c r="H505" s="235" t="s">
        <v>1025</v>
      </c>
    </row>
    <row r="506" spans="1:8" x14ac:dyDescent="0.25">
      <c r="A506" s="235" t="s">
        <v>1852</v>
      </c>
      <c r="B506" s="235" t="s">
        <v>1853</v>
      </c>
      <c r="C506" s="237">
        <v>118189</v>
      </c>
      <c r="D506" s="235" t="s">
        <v>1025</v>
      </c>
      <c r="E506" s="237">
        <v>27660</v>
      </c>
      <c r="F506" s="237">
        <v>0</v>
      </c>
      <c r="G506" s="237">
        <v>145849</v>
      </c>
      <c r="H506" s="235" t="s">
        <v>1025</v>
      </c>
    </row>
    <row r="507" spans="1:8" x14ac:dyDescent="0.25">
      <c r="A507" s="235" t="s">
        <v>1854</v>
      </c>
      <c r="B507" s="235" t="s">
        <v>1855</v>
      </c>
      <c r="C507" s="237">
        <v>118189</v>
      </c>
      <c r="D507" s="235" t="s">
        <v>1025</v>
      </c>
      <c r="E507" s="237">
        <v>27660</v>
      </c>
      <c r="F507" s="237">
        <v>0</v>
      </c>
      <c r="G507" s="237">
        <v>145849</v>
      </c>
      <c r="H507" s="235" t="s">
        <v>1025</v>
      </c>
    </row>
    <row r="508" spans="1:8" x14ac:dyDescent="0.25">
      <c r="A508" s="235" t="s">
        <v>1856</v>
      </c>
      <c r="B508" s="235" t="s">
        <v>1857</v>
      </c>
      <c r="C508" s="237">
        <v>104524</v>
      </c>
      <c r="D508" s="235" t="s">
        <v>1025</v>
      </c>
      <c r="E508" s="237">
        <v>24824</v>
      </c>
      <c r="F508" s="237">
        <v>0</v>
      </c>
      <c r="G508" s="237">
        <v>129348</v>
      </c>
      <c r="H508" s="235" t="s">
        <v>1025</v>
      </c>
    </row>
    <row r="509" spans="1:8" x14ac:dyDescent="0.25">
      <c r="A509" s="235" t="s">
        <v>1858</v>
      </c>
      <c r="B509" s="235" t="s">
        <v>1857</v>
      </c>
      <c r="C509" s="237">
        <v>13665</v>
      </c>
      <c r="D509" s="235" t="s">
        <v>1025</v>
      </c>
      <c r="E509" s="237">
        <v>2836</v>
      </c>
      <c r="F509" s="237">
        <v>0</v>
      </c>
      <c r="G509" s="237">
        <v>16501</v>
      </c>
      <c r="H509" s="235" t="s">
        <v>1025</v>
      </c>
    </row>
    <row r="510" spans="1:8" x14ac:dyDescent="0.25">
      <c r="A510" s="235" t="s">
        <v>1859</v>
      </c>
      <c r="B510" s="235" t="s">
        <v>1860</v>
      </c>
      <c r="C510" s="237">
        <v>711719.28</v>
      </c>
      <c r="D510" s="235" t="s">
        <v>1025</v>
      </c>
      <c r="E510" s="237">
        <v>138029.26</v>
      </c>
      <c r="F510" s="237">
        <v>0</v>
      </c>
      <c r="G510" s="237">
        <v>849748.54</v>
      </c>
      <c r="H510" s="235" t="s">
        <v>1025</v>
      </c>
    </row>
    <row r="511" spans="1:8" x14ac:dyDescent="0.25">
      <c r="A511" s="233" t="s">
        <v>1861</v>
      </c>
      <c r="B511" s="233" t="s">
        <v>46</v>
      </c>
      <c r="C511" s="238">
        <v>24777.200000000001</v>
      </c>
      <c r="D511" s="233" t="s">
        <v>1025</v>
      </c>
      <c r="E511" s="238">
        <v>0</v>
      </c>
      <c r="F511" s="238">
        <v>0</v>
      </c>
      <c r="G511" s="238">
        <v>24777.200000000001</v>
      </c>
      <c r="H511" s="233" t="s">
        <v>1025</v>
      </c>
    </row>
    <row r="512" spans="1:8" x14ac:dyDescent="0.25">
      <c r="A512" s="235" t="s">
        <v>1862</v>
      </c>
      <c r="B512" s="235" t="s">
        <v>1863</v>
      </c>
      <c r="C512" s="237">
        <v>24777.200000000001</v>
      </c>
      <c r="D512" s="235" t="s">
        <v>1025</v>
      </c>
      <c r="E512" s="237">
        <v>0</v>
      </c>
      <c r="F512" s="237">
        <v>0</v>
      </c>
      <c r="G512" s="237">
        <v>24777.200000000001</v>
      </c>
      <c r="H512" s="235" t="s">
        <v>1025</v>
      </c>
    </row>
    <row r="513" spans="1:8" x14ac:dyDescent="0.25">
      <c r="A513" s="235" t="s">
        <v>1864</v>
      </c>
      <c r="B513" s="235" t="s">
        <v>1865</v>
      </c>
      <c r="C513" s="237">
        <v>12590</v>
      </c>
      <c r="D513" s="235" t="s">
        <v>1025</v>
      </c>
      <c r="E513" s="237">
        <v>0</v>
      </c>
      <c r="F513" s="237">
        <v>0</v>
      </c>
      <c r="G513" s="237">
        <v>12590</v>
      </c>
      <c r="H513" s="235" t="s">
        <v>1025</v>
      </c>
    </row>
    <row r="514" spans="1:8" x14ac:dyDescent="0.25">
      <c r="A514" s="235" t="s">
        <v>1866</v>
      </c>
      <c r="B514" s="235" t="s">
        <v>1865</v>
      </c>
      <c r="C514" s="237">
        <v>12590</v>
      </c>
      <c r="D514" s="235" t="s">
        <v>1025</v>
      </c>
      <c r="E514" s="237">
        <v>0</v>
      </c>
      <c r="F514" s="237">
        <v>0</v>
      </c>
      <c r="G514" s="237">
        <v>12590</v>
      </c>
      <c r="H514" s="235" t="s">
        <v>1025</v>
      </c>
    </row>
    <row r="515" spans="1:8" x14ac:dyDescent="0.25">
      <c r="A515" s="235" t="s">
        <v>1867</v>
      </c>
      <c r="B515" s="235" t="s">
        <v>735</v>
      </c>
      <c r="C515" s="237">
        <v>4000</v>
      </c>
      <c r="D515" s="235" t="s">
        <v>1025</v>
      </c>
      <c r="E515" s="237">
        <v>0</v>
      </c>
      <c r="F515" s="237">
        <v>0</v>
      </c>
      <c r="G515" s="237">
        <v>4000</v>
      </c>
      <c r="H515" s="235" t="s">
        <v>1025</v>
      </c>
    </row>
    <row r="516" spans="1:8" x14ac:dyDescent="0.25">
      <c r="A516" s="235" t="s">
        <v>1868</v>
      </c>
      <c r="B516" s="235" t="s">
        <v>735</v>
      </c>
      <c r="C516" s="237">
        <v>4800</v>
      </c>
      <c r="D516" s="235" t="s">
        <v>1025</v>
      </c>
      <c r="E516" s="237">
        <v>0</v>
      </c>
      <c r="F516" s="237">
        <v>0</v>
      </c>
      <c r="G516" s="237">
        <v>4800</v>
      </c>
      <c r="H516" s="235" t="s">
        <v>1025</v>
      </c>
    </row>
    <row r="517" spans="1:8" x14ac:dyDescent="0.25">
      <c r="A517" s="235" t="s">
        <v>1869</v>
      </c>
      <c r="B517" s="235" t="s">
        <v>746</v>
      </c>
      <c r="C517" s="237">
        <v>3790</v>
      </c>
      <c r="D517" s="235" t="s">
        <v>1025</v>
      </c>
      <c r="E517" s="237">
        <v>0</v>
      </c>
      <c r="F517" s="237">
        <v>0</v>
      </c>
      <c r="G517" s="237">
        <v>3790</v>
      </c>
      <c r="H517" s="235" t="s">
        <v>1025</v>
      </c>
    </row>
    <row r="518" spans="1:8" x14ac:dyDescent="0.25">
      <c r="A518" s="235" t="s">
        <v>1870</v>
      </c>
      <c r="B518" s="235" t="s">
        <v>1871</v>
      </c>
      <c r="C518" s="237">
        <v>12187.2</v>
      </c>
      <c r="D518" s="235" t="s">
        <v>1025</v>
      </c>
      <c r="E518" s="237">
        <v>0</v>
      </c>
      <c r="F518" s="237">
        <v>0</v>
      </c>
      <c r="G518" s="237">
        <v>12187.2</v>
      </c>
      <c r="H518" s="235" t="s">
        <v>1025</v>
      </c>
    </row>
    <row r="519" spans="1:8" x14ac:dyDescent="0.25">
      <c r="A519" s="235" t="s">
        <v>1872</v>
      </c>
      <c r="B519" s="235" t="s">
        <v>1871</v>
      </c>
      <c r="C519" s="237">
        <v>12187.2</v>
      </c>
      <c r="D519" s="235" t="s">
        <v>1025</v>
      </c>
      <c r="E519" s="237">
        <v>0</v>
      </c>
      <c r="F519" s="237">
        <v>0</v>
      </c>
      <c r="G519" s="237">
        <v>12187.2</v>
      </c>
      <c r="H519" s="235" t="s">
        <v>1025</v>
      </c>
    </row>
    <row r="520" spans="1:8" x14ac:dyDescent="0.25">
      <c r="A520" s="235" t="s">
        <v>1873</v>
      </c>
      <c r="B520" s="235" t="s">
        <v>736</v>
      </c>
      <c r="C520" s="237">
        <v>12187.2</v>
      </c>
      <c r="D520" s="235" t="s">
        <v>1025</v>
      </c>
      <c r="E520" s="237">
        <v>0</v>
      </c>
      <c r="F520" s="237">
        <v>0</v>
      </c>
      <c r="G520" s="237">
        <v>12187.2</v>
      </c>
      <c r="H520" s="235" t="s">
        <v>1025</v>
      </c>
    </row>
    <row r="521" spans="1:8" x14ac:dyDescent="0.25">
      <c r="A521" s="233" t="s">
        <v>1874</v>
      </c>
      <c r="B521" s="233" t="s">
        <v>62</v>
      </c>
      <c r="C521" s="238">
        <v>436007.08</v>
      </c>
      <c r="D521" s="233" t="s">
        <v>1025</v>
      </c>
      <c r="E521" s="238">
        <v>90527.26</v>
      </c>
      <c r="F521" s="238">
        <v>0</v>
      </c>
      <c r="G521" s="238">
        <v>526534.34</v>
      </c>
      <c r="H521" s="233" t="s">
        <v>1025</v>
      </c>
    </row>
    <row r="522" spans="1:8" x14ac:dyDescent="0.25">
      <c r="A522" s="235" t="s">
        <v>1875</v>
      </c>
      <c r="B522" s="235" t="s">
        <v>1876</v>
      </c>
      <c r="C522" s="237">
        <v>179668.63</v>
      </c>
      <c r="D522" s="235" t="s">
        <v>1025</v>
      </c>
      <c r="E522" s="237">
        <v>50091.5</v>
      </c>
      <c r="F522" s="237">
        <v>0</v>
      </c>
      <c r="G522" s="237">
        <v>229760.13</v>
      </c>
      <c r="H522" s="235" t="s">
        <v>1025</v>
      </c>
    </row>
    <row r="523" spans="1:8" x14ac:dyDescent="0.25">
      <c r="A523" s="235" t="s">
        <v>1877</v>
      </c>
      <c r="B523" s="235" t="s">
        <v>348</v>
      </c>
      <c r="C523" s="237">
        <v>179668.63</v>
      </c>
      <c r="D523" s="235" t="s">
        <v>1025</v>
      </c>
      <c r="E523" s="237">
        <v>50091.5</v>
      </c>
      <c r="F523" s="237">
        <v>0</v>
      </c>
      <c r="G523" s="237">
        <v>229760.13</v>
      </c>
      <c r="H523" s="235" t="s">
        <v>1025</v>
      </c>
    </row>
    <row r="524" spans="1:8" x14ac:dyDescent="0.25">
      <c r="A524" s="235" t="s">
        <v>1878</v>
      </c>
      <c r="B524" s="235" t="s">
        <v>348</v>
      </c>
      <c r="C524" s="237">
        <v>179668.63</v>
      </c>
      <c r="D524" s="235" t="s">
        <v>1025</v>
      </c>
      <c r="E524" s="237">
        <v>50091.5</v>
      </c>
      <c r="F524" s="237">
        <v>0</v>
      </c>
      <c r="G524" s="237">
        <v>229760.13</v>
      </c>
      <c r="H524" s="235" t="s">
        <v>1025</v>
      </c>
    </row>
    <row r="525" spans="1:8" x14ac:dyDescent="0.25">
      <c r="A525" s="235" t="s">
        <v>1879</v>
      </c>
      <c r="B525" s="235" t="s">
        <v>737</v>
      </c>
      <c r="C525" s="237">
        <v>3480</v>
      </c>
      <c r="D525" s="235" t="s">
        <v>1025</v>
      </c>
      <c r="E525" s="237">
        <v>0</v>
      </c>
      <c r="F525" s="237">
        <v>0</v>
      </c>
      <c r="G525" s="237">
        <v>3480</v>
      </c>
      <c r="H525" s="235" t="s">
        <v>1025</v>
      </c>
    </row>
    <row r="526" spans="1:8" x14ac:dyDescent="0.25">
      <c r="A526" s="235" t="s">
        <v>1880</v>
      </c>
      <c r="B526" s="235" t="s">
        <v>356</v>
      </c>
      <c r="C526" s="237">
        <v>112000</v>
      </c>
      <c r="D526" s="235" t="s">
        <v>1025</v>
      </c>
      <c r="E526" s="237">
        <v>22400</v>
      </c>
      <c r="F526" s="237">
        <v>0</v>
      </c>
      <c r="G526" s="237">
        <v>134400</v>
      </c>
      <c r="H526" s="235" t="s">
        <v>1025</v>
      </c>
    </row>
    <row r="527" spans="1:8" x14ac:dyDescent="0.25">
      <c r="A527" s="235" t="s">
        <v>1881</v>
      </c>
      <c r="B527" s="235" t="s">
        <v>747</v>
      </c>
      <c r="C527" s="237">
        <v>45728.800000000003</v>
      </c>
      <c r="D527" s="235" t="s">
        <v>1025</v>
      </c>
      <c r="E527" s="237">
        <v>11369.35</v>
      </c>
      <c r="F527" s="237">
        <v>0</v>
      </c>
      <c r="G527" s="237">
        <v>57098.15</v>
      </c>
      <c r="H527" s="235" t="s">
        <v>1025</v>
      </c>
    </row>
    <row r="528" spans="1:8" x14ac:dyDescent="0.25">
      <c r="A528" s="235" t="s">
        <v>1882</v>
      </c>
      <c r="B528" s="235" t="s">
        <v>748</v>
      </c>
      <c r="C528" s="237">
        <v>8000.03</v>
      </c>
      <c r="D528" s="235" t="s">
        <v>1025</v>
      </c>
      <c r="E528" s="237">
        <v>12180</v>
      </c>
      <c r="F528" s="237">
        <v>0</v>
      </c>
      <c r="G528" s="237">
        <v>20180.03</v>
      </c>
      <c r="H528" s="235" t="s">
        <v>1025</v>
      </c>
    </row>
    <row r="529" spans="1:8" x14ac:dyDescent="0.25">
      <c r="A529" s="235" t="s">
        <v>1883</v>
      </c>
      <c r="B529" s="235" t="s">
        <v>744</v>
      </c>
      <c r="C529" s="237">
        <v>10459.799999999999</v>
      </c>
      <c r="D529" s="235" t="s">
        <v>1025</v>
      </c>
      <c r="E529" s="237">
        <v>4142.1499999999996</v>
      </c>
      <c r="F529" s="237">
        <v>0</v>
      </c>
      <c r="G529" s="237">
        <v>14601.95</v>
      </c>
      <c r="H529" s="235" t="s">
        <v>1025</v>
      </c>
    </row>
    <row r="530" spans="1:8" x14ac:dyDescent="0.25">
      <c r="A530" s="235" t="s">
        <v>1884</v>
      </c>
      <c r="B530" s="235" t="s">
        <v>1885</v>
      </c>
      <c r="C530" s="237">
        <v>256338.45</v>
      </c>
      <c r="D530" s="235" t="s">
        <v>1025</v>
      </c>
      <c r="E530" s="237">
        <v>40435.760000000002</v>
      </c>
      <c r="F530" s="237">
        <v>0</v>
      </c>
      <c r="G530" s="237">
        <v>296774.21000000002</v>
      </c>
      <c r="H530" s="235" t="s">
        <v>1025</v>
      </c>
    </row>
    <row r="531" spans="1:8" x14ac:dyDescent="0.25">
      <c r="A531" s="235" t="s">
        <v>1886</v>
      </c>
      <c r="B531" s="235" t="s">
        <v>354</v>
      </c>
      <c r="C531" s="237">
        <v>70869.78</v>
      </c>
      <c r="D531" s="235" t="s">
        <v>1025</v>
      </c>
      <c r="E531" s="237">
        <v>7343.56</v>
      </c>
      <c r="F531" s="237">
        <v>0</v>
      </c>
      <c r="G531" s="237">
        <v>78213.34</v>
      </c>
      <c r="H531" s="235" t="s">
        <v>1025</v>
      </c>
    </row>
    <row r="532" spans="1:8" x14ac:dyDescent="0.25">
      <c r="A532" s="235" t="s">
        <v>1887</v>
      </c>
      <c r="B532" s="235" t="s">
        <v>354</v>
      </c>
      <c r="C532" s="237">
        <v>70869.78</v>
      </c>
      <c r="D532" s="235" t="s">
        <v>1025</v>
      </c>
      <c r="E532" s="237">
        <v>7343.56</v>
      </c>
      <c r="F532" s="237">
        <v>0</v>
      </c>
      <c r="G532" s="237">
        <v>78213.34</v>
      </c>
      <c r="H532" s="235" t="s">
        <v>1025</v>
      </c>
    </row>
    <row r="533" spans="1:8" x14ac:dyDescent="0.25">
      <c r="A533" s="235" t="s">
        <v>1888</v>
      </c>
      <c r="B533" s="235" t="s">
        <v>738</v>
      </c>
      <c r="C533" s="237">
        <v>16026</v>
      </c>
      <c r="D533" s="235" t="s">
        <v>1025</v>
      </c>
      <c r="E533" s="237">
        <v>0</v>
      </c>
      <c r="F533" s="237">
        <v>0</v>
      </c>
      <c r="G533" s="237">
        <v>16026</v>
      </c>
      <c r="H533" s="235" t="s">
        <v>1025</v>
      </c>
    </row>
    <row r="534" spans="1:8" x14ac:dyDescent="0.25">
      <c r="A534" s="235" t="s">
        <v>1889</v>
      </c>
      <c r="B534" s="235" t="s">
        <v>751</v>
      </c>
      <c r="C534" s="237">
        <v>46175.5</v>
      </c>
      <c r="D534" s="235" t="s">
        <v>1025</v>
      </c>
      <c r="E534" s="237">
        <v>4300</v>
      </c>
      <c r="F534" s="237">
        <v>0</v>
      </c>
      <c r="G534" s="237">
        <v>50475.5</v>
      </c>
      <c r="H534" s="235" t="s">
        <v>1025</v>
      </c>
    </row>
    <row r="535" spans="1:8" x14ac:dyDescent="0.25">
      <c r="A535" s="235" t="s">
        <v>1890</v>
      </c>
      <c r="B535" s="235" t="s">
        <v>749</v>
      </c>
      <c r="C535" s="237">
        <v>8668.2800000000007</v>
      </c>
      <c r="D535" s="235" t="s">
        <v>1025</v>
      </c>
      <c r="E535" s="237">
        <v>3043.56</v>
      </c>
      <c r="F535" s="237">
        <v>0</v>
      </c>
      <c r="G535" s="237">
        <v>11711.84</v>
      </c>
      <c r="H535" s="235" t="s">
        <v>1025</v>
      </c>
    </row>
    <row r="536" spans="1:8" x14ac:dyDescent="0.25">
      <c r="A536" s="235" t="s">
        <v>1891</v>
      </c>
      <c r="B536" s="235" t="s">
        <v>359</v>
      </c>
      <c r="C536" s="237">
        <v>185468.67</v>
      </c>
      <c r="D536" s="235" t="s">
        <v>1025</v>
      </c>
      <c r="E536" s="237">
        <v>33092.199999999997</v>
      </c>
      <c r="F536" s="237">
        <v>0</v>
      </c>
      <c r="G536" s="237">
        <v>218560.87</v>
      </c>
      <c r="H536" s="235" t="s">
        <v>1025</v>
      </c>
    </row>
    <row r="537" spans="1:8" x14ac:dyDescent="0.25">
      <c r="A537" s="235" t="s">
        <v>1892</v>
      </c>
      <c r="B537" s="235" t="s">
        <v>1893</v>
      </c>
      <c r="C537" s="237">
        <v>5484.84</v>
      </c>
      <c r="D537" s="235" t="s">
        <v>1025</v>
      </c>
      <c r="E537" s="237">
        <v>0</v>
      </c>
      <c r="F537" s="237">
        <v>0</v>
      </c>
      <c r="G537" s="237">
        <v>5484.84</v>
      </c>
      <c r="H537" s="235" t="s">
        <v>1025</v>
      </c>
    </row>
    <row r="538" spans="1:8" x14ac:dyDescent="0.25">
      <c r="A538" s="235" t="s">
        <v>1894</v>
      </c>
      <c r="B538" s="235" t="s">
        <v>739</v>
      </c>
      <c r="C538" s="237">
        <v>984.84</v>
      </c>
      <c r="D538" s="235" t="s">
        <v>1025</v>
      </c>
      <c r="E538" s="237">
        <v>0</v>
      </c>
      <c r="F538" s="237">
        <v>0</v>
      </c>
      <c r="G538" s="237">
        <v>984.84</v>
      </c>
      <c r="H538" s="235" t="s">
        <v>1025</v>
      </c>
    </row>
    <row r="539" spans="1:8" x14ac:dyDescent="0.25">
      <c r="A539" s="235" t="s">
        <v>1895</v>
      </c>
      <c r="B539" s="235" t="s">
        <v>739</v>
      </c>
      <c r="C539" s="237">
        <v>4500</v>
      </c>
      <c r="D539" s="235" t="s">
        <v>1025</v>
      </c>
      <c r="E539" s="237">
        <v>0</v>
      </c>
      <c r="F539" s="237">
        <v>0</v>
      </c>
      <c r="G539" s="237">
        <v>4500</v>
      </c>
      <c r="H539" s="235" t="s">
        <v>1025</v>
      </c>
    </row>
    <row r="540" spans="1:8" x14ac:dyDescent="0.25">
      <c r="A540" s="235" t="s">
        <v>1896</v>
      </c>
      <c r="B540" s="235" t="s">
        <v>1897</v>
      </c>
      <c r="C540" s="237">
        <v>179983.83</v>
      </c>
      <c r="D540" s="235" t="s">
        <v>1025</v>
      </c>
      <c r="E540" s="237">
        <v>33092.199999999997</v>
      </c>
      <c r="F540" s="237">
        <v>0</v>
      </c>
      <c r="G540" s="237">
        <v>213076.03</v>
      </c>
      <c r="H540" s="235" t="s">
        <v>1025</v>
      </c>
    </row>
    <row r="541" spans="1:8" x14ac:dyDescent="0.25">
      <c r="A541" s="235" t="s">
        <v>1898</v>
      </c>
      <c r="B541" s="235" t="s">
        <v>1899</v>
      </c>
      <c r="C541" s="237">
        <v>46619.39</v>
      </c>
      <c r="D541" s="235" t="s">
        <v>1025</v>
      </c>
      <c r="E541" s="237">
        <v>0</v>
      </c>
      <c r="F541" s="237">
        <v>0</v>
      </c>
      <c r="G541" s="237">
        <v>46619.39</v>
      </c>
      <c r="H541" s="235" t="s">
        <v>1025</v>
      </c>
    </row>
    <row r="542" spans="1:8" x14ac:dyDescent="0.25">
      <c r="A542" s="235" t="s">
        <v>1900</v>
      </c>
      <c r="B542" s="235" t="s">
        <v>1901</v>
      </c>
      <c r="C542" s="237">
        <v>40667.199999999997</v>
      </c>
      <c r="D542" s="235" t="s">
        <v>1025</v>
      </c>
      <c r="E542" s="237">
        <v>14680.2</v>
      </c>
      <c r="F542" s="237">
        <v>0</v>
      </c>
      <c r="G542" s="237">
        <v>55347.4</v>
      </c>
      <c r="H542" s="235" t="s">
        <v>1025</v>
      </c>
    </row>
    <row r="543" spans="1:8" x14ac:dyDescent="0.25">
      <c r="A543" s="235" t="s">
        <v>1902</v>
      </c>
      <c r="B543" s="235" t="s">
        <v>1901</v>
      </c>
      <c r="C543" s="237">
        <v>7697.24</v>
      </c>
      <c r="D543" s="235" t="s">
        <v>1025</v>
      </c>
      <c r="E543" s="237">
        <v>1412</v>
      </c>
      <c r="F543" s="237">
        <v>0</v>
      </c>
      <c r="G543" s="237">
        <v>9109.24</v>
      </c>
      <c r="H543" s="235" t="s">
        <v>1025</v>
      </c>
    </row>
    <row r="544" spans="1:8" x14ac:dyDescent="0.25">
      <c r="A544" s="235" t="s">
        <v>1903</v>
      </c>
      <c r="B544" s="235" t="s">
        <v>1904</v>
      </c>
      <c r="C544" s="237">
        <v>65000</v>
      </c>
      <c r="D544" s="235" t="s">
        <v>1025</v>
      </c>
      <c r="E544" s="237">
        <v>13000</v>
      </c>
      <c r="F544" s="237">
        <v>0</v>
      </c>
      <c r="G544" s="237">
        <v>78000</v>
      </c>
      <c r="H544" s="235" t="s">
        <v>1025</v>
      </c>
    </row>
    <row r="545" spans="1:8" x14ac:dyDescent="0.25">
      <c r="A545" s="235" t="s">
        <v>1905</v>
      </c>
      <c r="B545" s="235" t="s">
        <v>1906</v>
      </c>
      <c r="C545" s="237">
        <v>20000</v>
      </c>
      <c r="D545" s="235" t="s">
        <v>1025</v>
      </c>
      <c r="E545" s="237">
        <v>4000</v>
      </c>
      <c r="F545" s="237">
        <v>0</v>
      </c>
      <c r="G545" s="237">
        <v>24000</v>
      </c>
      <c r="H545" s="235" t="s">
        <v>1025</v>
      </c>
    </row>
    <row r="546" spans="1:8" x14ac:dyDescent="0.25">
      <c r="A546" s="233" t="s">
        <v>1907</v>
      </c>
      <c r="B546" s="233" t="s">
        <v>63</v>
      </c>
      <c r="C546" s="238">
        <v>248995</v>
      </c>
      <c r="D546" s="233" t="s">
        <v>1025</v>
      </c>
      <c r="E546" s="238">
        <v>47502</v>
      </c>
      <c r="F546" s="238">
        <v>0</v>
      </c>
      <c r="G546" s="238">
        <v>296497</v>
      </c>
      <c r="H546" s="233" t="s">
        <v>1025</v>
      </c>
    </row>
    <row r="547" spans="1:8" x14ac:dyDescent="0.25">
      <c r="A547" s="235" t="s">
        <v>1908</v>
      </c>
      <c r="B547" s="235" t="s">
        <v>1909</v>
      </c>
      <c r="C547" s="237">
        <v>248995</v>
      </c>
      <c r="D547" s="235" t="s">
        <v>1025</v>
      </c>
      <c r="E547" s="237">
        <v>47502</v>
      </c>
      <c r="F547" s="237">
        <v>0</v>
      </c>
      <c r="G547" s="237">
        <v>296497</v>
      </c>
      <c r="H547" s="235" t="s">
        <v>1025</v>
      </c>
    </row>
    <row r="548" spans="1:8" x14ac:dyDescent="0.25">
      <c r="A548" s="235" t="s">
        <v>1910</v>
      </c>
      <c r="B548" s="235" t="s">
        <v>1909</v>
      </c>
      <c r="C548" s="237">
        <v>248995</v>
      </c>
      <c r="D548" s="235" t="s">
        <v>1025</v>
      </c>
      <c r="E548" s="237">
        <v>47502</v>
      </c>
      <c r="F548" s="237">
        <v>0</v>
      </c>
      <c r="G548" s="237">
        <v>296497</v>
      </c>
      <c r="H548" s="235" t="s">
        <v>1025</v>
      </c>
    </row>
    <row r="549" spans="1:8" x14ac:dyDescent="0.25">
      <c r="A549" s="235" t="s">
        <v>1911</v>
      </c>
      <c r="B549" s="235" t="s">
        <v>1909</v>
      </c>
      <c r="C549" s="237">
        <v>248995</v>
      </c>
      <c r="D549" s="235" t="s">
        <v>1025</v>
      </c>
      <c r="E549" s="237">
        <v>47502</v>
      </c>
      <c r="F549" s="237">
        <v>0</v>
      </c>
      <c r="G549" s="237">
        <v>296497</v>
      </c>
      <c r="H549" s="235" t="s">
        <v>1025</v>
      </c>
    </row>
    <row r="550" spans="1:8" x14ac:dyDescent="0.25">
      <c r="A550" s="235" t="s">
        <v>1912</v>
      </c>
      <c r="B550" s="235" t="s">
        <v>232</v>
      </c>
      <c r="C550" s="237">
        <v>248995</v>
      </c>
      <c r="D550" s="235" t="s">
        <v>1025</v>
      </c>
      <c r="E550" s="237">
        <v>47502</v>
      </c>
      <c r="F550" s="237">
        <v>0</v>
      </c>
      <c r="G550" s="237">
        <v>296497</v>
      </c>
      <c r="H550" s="235" t="s">
        <v>1025</v>
      </c>
    </row>
    <row r="551" spans="1:8" x14ac:dyDescent="0.25">
      <c r="A551" s="233" t="s">
        <v>1913</v>
      </c>
      <c r="B551" s="233" t="s">
        <v>1914</v>
      </c>
      <c r="C551" s="238">
        <v>1940</v>
      </c>
      <c r="D551" s="233" t="s">
        <v>1025</v>
      </c>
      <c r="E551" s="238">
        <v>0</v>
      </c>
      <c r="F551" s="238">
        <v>0</v>
      </c>
      <c r="G551" s="238">
        <v>1940</v>
      </c>
      <c r="H551" s="233" t="s">
        <v>1025</v>
      </c>
    </row>
    <row r="552" spans="1:8" x14ac:dyDescent="0.25">
      <c r="A552" s="235" t="s">
        <v>1915</v>
      </c>
      <c r="B552" s="235" t="s">
        <v>1916</v>
      </c>
      <c r="C552" s="237">
        <v>1940</v>
      </c>
      <c r="D552" s="235" t="s">
        <v>1025</v>
      </c>
      <c r="E552" s="237">
        <v>0</v>
      </c>
      <c r="F552" s="237">
        <v>0</v>
      </c>
      <c r="G552" s="237">
        <v>1940</v>
      </c>
      <c r="H552" s="235" t="s">
        <v>1025</v>
      </c>
    </row>
    <row r="553" spans="1:8" x14ac:dyDescent="0.25">
      <c r="A553" s="235" t="s">
        <v>1917</v>
      </c>
      <c r="B553" s="235" t="s">
        <v>1918</v>
      </c>
      <c r="C553" s="237">
        <v>1940</v>
      </c>
      <c r="D553" s="235" t="s">
        <v>1025</v>
      </c>
      <c r="E553" s="237">
        <v>0</v>
      </c>
      <c r="F553" s="237">
        <v>0</v>
      </c>
      <c r="G553" s="237">
        <v>1940</v>
      </c>
      <c r="H553" s="235" t="s">
        <v>1025</v>
      </c>
    </row>
    <row r="554" spans="1:8" x14ac:dyDescent="0.25">
      <c r="A554" s="235" t="s">
        <v>1919</v>
      </c>
      <c r="B554" s="235" t="s">
        <v>1918</v>
      </c>
      <c r="C554" s="237">
        <v>1940</v>
      </c>
      <c r="D554" s="235" t="s">
        <v>1025</v>
      </c>
      <c r="E554" s="237">
        <v>0</v>
      </c>
      <c r="F554" s="237">
        <v>0</v>
      </c>
      <c r="G554" s="237">
        <v>1940</v>
      </c>
      <c r="H554" s="235" t="s">
        <v>1025</v>
      </c>
    </row>
    <row r="555" spans="1:8" x14ac:dyDescent="0.25">
      <c r="A555" s="235" t="s">
        <v>1920</v>
      </c>
      <c r="B555" s="235" t="s">
        <v>1921</v>
      </c>
      <c r="C555" s="237">
        <v>1400</v>
      </c>
      <c r="D555" s="235" t="s">
        <v>1025</v>
      </c>
      <c r="E555" s="237">
        <v>0</v>
      </c>
      <c r="F555" s="237">
        <v>0</v>
      </c>
      <c r="G555" s="237">
        <v>1400</v>
      </c>
      <c r="H555" s="235" t="s">
        <v>1025</v>
      </c>
    </row>
    <row r="556" spans="1:8" x14ac:dyDescent="0.25">
      <c r="A556" s="235" t="s">
        <v>1922</v>
      </c>
      <c r="B556" s="235" t="s">
        <v>1923</v>
      </c>
      <c r="C556" s="237">
        <v>540</v>
      </c>
      <c r="D556" s="235" t="s">
        <v>1025</v>
      </c>
      <c r="E556" s="237">
        <v>0</v>
      </c>
      <c r="F556" s="237">
        <v>0</v>
      </c>
      <c r="G556" s="237">
        <v>540</v>
      </c>
      <c r="H556" s="235" t="s">
        <v>1025</v>
      </c>
    </row>
    <row r="557" spans="1:8" x14ac:dyDescent="0.25">
      <c r="A557" s="235" t="s">
        <v>1924</v>
      </c>
      <c r="B557" s="235" t="s">
        <v>233</v>
      </c>
      <c r="C557" s="237">
        <v>0</v>
      </c>
      <c r="D557" s="235" t="s">
        <v>1025</v>
      </c>
      <c r="E557" s="237">
        <v>12982408.789999999</v>
      </c>
      <c r="F557" s="237">
        <v>12982408.789999999</v>
      </c>
      <c r="G557" s="237">
        <v>0</v>
      </c>
      <c r="H557" s="235" t="s">
        <v>1025</v>
      </c>
    </row>
    <row r="558" spans="1:8" x14ac:dyDescent="0.25">
      <c r="A558" s="235" t="s">
        <v>1925</v>
      </c>
      <c r="B558" s="235" t="s">
        <v>234</v>
      </c>
      <c r="C558" s="235" t="s">
        <v>1025</v>
      </c>
      <c r="D558" s="237">
        <v>0</v>
      </c>
      <c r="E558" s="237">
        <v>5719639.6200000001</v>
      </c>
      <c r="F558" s="237">
        <v>5719639.6200000001</v>
      </c>
      <c r="G558" s="235" t="s">
        <v>1025</v>
      </c>
      <c r="H558" s="237">
        <v>0</v>
      </c>
    </row>
    <row r="559" spans="1:8" x14ac:dyDescent="0.25">
      <c r="A559" s="233" t="s">
        <v>1926</v>
      </c>
      <c r="B559" s="233" t="s">
        <v>1927</v>
      </c>
      <c r="C559" s="238">
        <v>33358787</v>
      </c>
      <c r="D559" s="233" t="s">
        <v>1025</v>
      </c>
      <c r="E559" s="238">
        <v>0</v>
      </c>
      <c r="F559" s="238">
        <v>0</v>
      </c>
      <c r="G559" s="238">
        <v>33358787</v>
      </c>
      <c r="H559" s="233" t="s">
        <v>1025</v>
      </c>
    </row>
    <row r="560" spans="1:8" x14ac:dyDescent="0.25">
      <c r="A560" s="235" t="s">
        <v>1928</v>
      </c>
      <c r="B560" s="235" t="s">
        <v>1929</v>
      </c>
      <c r="C560" s="237">
        <v>33358787</v>
      </c>
      <c r="D560" s="235" t="s">
        <v>1025</v>
      </c>
      <c r="E560" s="237">
        <v>0</v>
      </c>
      <c r="F560" s="237">
        <v>0</v>
      </c>
      <c r="G560" s="237">
        <v>33358787</v>
      </c>
      <c r="H560" s="235" t="s">
        <v>1025</v>
      </c>
    </row>
    <row r="561" spans="1:8" x14ac:dyDescent="0.25">
      <c r="A561" s="233" t="s">
        <v>1930</v>
      </c>
      <c r="B561" s="233" t="s">
        <v>1931</v>
      </c>
      <c r="C561" s="233" t="s">
        <v>1025</v>
      </c>
      <c r="D561" s="238">
        <v>18163515.649999999</v>
      </c>
      <c r="E561" s="238">
        <v>2859819.81</v>
      </c>
      <c r="F561" s="238">
        <v>0</v>
      </c>
      <c r="G561" s="233" t="s">
        <v>1025</v>
      </c>
      <c r="H561" s="238">
        <v>15303695.84</v>
      </c>
    </row>
    <row r="562" spans="1:8" x14ac:dyDescent="0.25">
      <c r="A562" s="235" t="s">
        <v>1932</v>
      </c>
      <c r="B562" s="235" t="s">
        <v>1933</v>
      </c>
      <c r="C562" s="235" t="s">
        <v>1025</v>
      </c>
      <c r="D562" s="237">
        <v>18163515.649999999</v>
      </c>
      <c r="E562" s="237">
        <v>2859819.81</v>
      </c>
      <c r="F562" s="237">
        <v>0</v>
      </c>
      <c r="G562" s="235" t="s">
        <v>1025</v>
      </c>
      <c r="H562" s="237">
        <v>15303695.84</v>
      </c>
    </row>
    <row r="563" spans="1:8" x14ac:dyDescent="0.25">
      <c r="A563" s="233" t="s">
        <v>1934</v>
      </c>
      <c r="B563" s="233" t="s">
        <v>1935</v>
      </c>
      <c r="C563" s="233" t="s">
        <v>1025</v>
      </c>
      <c r="D563" s="239">
        <v>-2578040</v>
      </c>
      <c r="E563" s="238">
        <v>0</v>
      </c>
      <c r="F563" s="238">
        <v>0</v>
      </c>
      <c r="G563" s="233" t="s">
        <v>1025</v>
      </c>
      <c r="H563" s="239">
        <v>-2578040</v>
      </c>
    </row>
    <row r="564" spans="1:8" x14ac:dyDescent="0.25">
      <c r="A564" s="235" t="s">
        <v>1936</v>
      </c>
      <c r="B564" s="235" t="s">
        <v>1937</v>
      </c>
      <c r="C564" s="235" t="s">
        <v>1025</v>
      </c>
      <c r="D564" s="240">
        <v>-2578040</v>
      </c>
      <c r="E564" s="237">
        <v>0</v>
      </c>
      <c r="F564" s="237">
        <v>0</v>
      </c>
      <c r="G564" s="235" t="s">
        <v>1025</v>
      </c>
      <c r="H564" s="240">
        <v>-2578040</v>
      </c>
    </row>
    <row r="565" spans="1:8" x14ac:dyDescent="0.25">
      <c r="A565" s="233" t="s">
        <v>1938</v>
      </c>
      <c r="B565" s="233" t="s">
        <v>1939</v>
      </c>
      <c r="C565" s="233" t="s">
        <v>1025</v>
      </c>
      <c r="D565" s="238">
        <v>0</v>
      </c>
      <c r="E565" s="238">
        <v>2859819.81</v>
      </c>
      <c r="F565" s="238">
        <v>2859819.81</v>
      </c>
      <c r="G565" s="233" t="s">
        <v>1025</v>
      </c>
      <c r="H565" s="238">
        <v>0</v>
      </c>
    </row>
    <row r="566" spans="1:8" x14ac:dyDescent="0.25">
      <c r="A566" s="235" t="s">
        <v>1940</v>
      </c>
      <c r="B566" s="235" t="s">
        <v>1941</v>
      </c>
      <c r="C566" s="235" t="s">
        <v>1025</v>
      </c>
      <c r="D566" s="237">
        <v>0</v>
      </c>
      <c r="E566" s="237">
        <v>2859819.81</v>
      </c>
      <c r="F566" s="237">
        <v>2859819.81</v>
      </c>
      <c r="G566" s="235" t="s">
        <v>1025</v>
      </c>
      <c r="H566" s="237">
        <v>0</v>
      </c>
    </row>
    <row r="567" spans="1:8" x14ac:dyDescent="0.25">
      <c r="A567" s="233" t="s">
        <v>1942</v>
      </c>
      <c r="B567" s="233" t="s">
        <v>1943</v>
      </c>
      <c r="C567" s="233" t="s">
        <v>1025</v>
      </c>
      <c r="D567" s="238">
        <v>17773311.350000001</v>
      </c>
      <c r="E567" s="238">
        <v>0</v>
      </c>
      <c r="F567" s="238">
        <v>2859819.81</v>
      </c>
      <c r="G567" s="233" t="s">
        <v>1025</v>
      </c>
      <c r="H567" s="238">
        <v>20633131.16</v>
      </c>
    </row>
    <row r="568" spans="1:8" x14ac:dyDescent="0.25">
      <c r="A568" s="235" t="s">
        <v>1944</v>
      </c>
      <c r="B568" s="235" t="s">
        <v>1945</v>
      </c>
      <c r="C568" s="235" t="s">
        <v>1025</v>
      </c>
      <c r="D568" s="237">
        <v>17773311.350000001</v>
      </c>
      <c r="E568" s="237">
        <v>0</v>
      </c>
      <c r="F568" s="237">
        <v>2859819.81</v>
      </c>
      <c r="G568" s="235" t="s">
        <v>1025</v>
      </c>
      <c r="H568" s="237">
        <v>20633131.16</v>
      </c>
    </row>
    <row r="569" spans="1:8" x14ac:dyDescent="0.25">
      <c r="A569" s="235" t="s">
        <v>1946</v>
      </c>
      <c r="B569" s="235" t="s">
        <v>235</v>
      </c>
      <c r="C569" s="237">
        <v>0</v>
      </c>
      <c r="D569" s="235" t="s">
        <v>1025</v>
      </c>
      <c r="E569" s="237">
        <v>7262769.1699999999</v>
      </c>
      <c r="F569" s="237">
        <v>7262769.1699999999</v>
      </c>
      <c r="G569" s="237">
        <v>0</v>
      </c>
      <c r="H569" s="235" t="s">
        <v>1025</v>
      </c>
    </row>
    <row r="570" spans="1:8" x14ac:dyDescent="0.25">
      <c r="A570" s="233" t="s">
        <v>1947</v>
      </c>
      <c r="B570" s="233" t="s">
        <v>1948</v>
      </c>
      <c r="C570" s="233" t="s">
        <v>1025</v>
      </c>
      <c r="D570" s="238">
        <v>33358787</v>
      </c>
      <c r="E570" s="238">
        <v>0</v>
      </c>
      <c r="F570" s="238">
        <v>0</v>
      </c>
      <c r="G570" s="233" t="s">
        <v>1025</v>
      </c>
      <c r="H570" s="238">
        <v>33358787</v>
      </c>
    </row>
    <row r="571" spans="1:8" x14ac:dyDescent="0.25">
      <c r="A571" s="235" t="s">
        <v>1949</v>
      </c>
      <c r="B571" s="235" t="s">
        <v>1950</v>
      </c>
      <c r="C571" s="235" t="s">
        <v>1025</v>
      </c>
      <c r="D571" s="237">
        <v>33358787</v>
      </c>
      <c r="E571" s="237">
        <v>0</v>
      </c>
      <c r="F571" s="237">
        <v>0</v>
      </c>
      <c r="G571" s="235" t="s">
        <v>1025</v>
      </c>
      <c r="H571" s="237">
        <v>33358787</v>
      </c>
    </row>
    <row r="572" spans="1:8" x14ac:dyDescent="0.25">
      <c r="A572" s="233" t="s">
        <v>1951</v>
      </c>
      <c r="B572" s="233" t="s">
        <v>1952</v>
      </c>
      <c r="C572" s="238">
        <v>12963003.18</v>
      </c>
      <c r="D572" s="233" t="s">
        <v>1025</v>
      </c>
      <c r="E572" s="238">
        <v>0</v>
      </c>
      <c r="F572" s="238">
        <v>798364.23</v>
      </c>
      <c r="G572" s="238">
        <v>12164638.949999999</v>
      </c>
      <c r="H572" s="233" t="s">
        <v>1025</v>
      </c>
    </row>
    <row r="573" spans="1:8" x14ac:dyDescent="0.25">
      <c r="A573" s="235" t="s">
        <v>1953</v>
      </c>
      <c r="B573" s="235" t="s">
        <v>1954</v>
      </c>
      <c r="C573" s="237">
        <v>12963003.18</v>
      </c>
      <c r="D573" s="235" t="s">
        <v>1025</v>
      </c>
      <c r="E573" s="237">
        <v>0</v>
      </c>
      <c r="F573" s="237">
        <v>798364.23</v>
      </c>
      <c r="G573" s="237">
        <v>12164638.949999999</v>
      </c>
      <c r="H573" s="235" t="s">
        <v>1025</v>
      </c>
    </row>
    <row r="574" spans="1:8" x14ac:dyDescent="0.25">
      <c r="A574" s="233" t="s">
        <v>1955</v>
      </c>
      <c r="B574" s="233" t="s">
        <v>1956</v>
      </c>
      <c r="C574" s="239">
        <v>-2578040</v>
      </c>
      <c r="D574" s="233" t="s">
        <v>1025</v>
      </c>
      <c r="E574" s="238">
        <v>0</v>
      </c>
      <c r="F574" s="238">
        <v>0</v>
      </c>
      <c r="G574" s="239">
        <v>-2578040</v>
      </c>
      <c r="H574" s="233" t="s">
        <v>1025</v>
      </c>
    </row>
    <row r="575" spans="1:8" x14ac:dyDescent="0.25">
      <c r="A575" s="235" t="s">
        <v>1957</v>
      </c>
      <c r="B575" s="235" t="s">
        <v>1958</v>
      </c>
      <c r="C575" s="240">
        <v>-2578040</v>
      </c>
      <c r="D575" s="235" t="s">
        <v>1025</v>
      </c>
      <c r="E575" s="237">
        <v>0</v>
      </c>
      <c r="F575" s="237">
        <v>0</v>
      </c>
      <c r="G575" s="240">
        <v>-2578040</v>
      </c>
      <c r="H575" s="235" t="s">
        <v>1025</v>
      </c>
    </row>
    <row r="576" spans="1:8" x14ac:dyDescent="0.25">
      <c r="A576" s="233" t="s">
        <v>1959</v>
      </c>
      <c r="B576" s="233" t="s">
        <v>1960</v>
      </c>
      <c r="C576" s="238">
        <v>12594404.99</v>
      </c>
      <c r="D576" s="233" t="s">
        <v>1025</v>
      </c>
      <c r="E576" s="238">
        <v>798364.23</v>
      </c>
      <c r="F576" s="238">
        <v>2191136.62</v>
      </c>
      <c r="G576" s="238">
        <v>11201632.6</v>
      </c>
      <c r="H576" s="233" t="s">
        <v>1025</v>
      </c>
    </row>
    <row r="577" spans="1:8" x14ac:dyDescent="0.25">
      <c r="A577" s="235" t="s">
        <v>1961</v>
      </c>
      <c r="B577" s="235" t="s">
        <v>1962</v>
      </c>
      <c r="C577" s="237">
        <v>12594404.99</v>
      </c>
      <c r="D577" s="235" t="s">
        <v>1025</v>
      </c>
      <c r="E577" s="237">
        <v>798364.23</v>
      </c>
      <c r="F577" s="237">
        <v>2191136.62</v>
      </c>
      <c r="G577" s="237">
        <v>11201632.6</v>
      </c>
      <c r="H577" s="235" t="s">
        <v>1025</v>
      </c>
    </row>
    <row r="578" spans="1:8" x14ac:dyDescent="0.25">
      <c r="A578" s="233" t="s">
        <v>1963</v>
      </c>
      <c r="B578" s="233" t="s">
        <v>1964</v>
      </c>
      <c r="C578" s="238">
        <v>250935.45</v>
      </c>
      <c r="D578" s="233" t="s">
        <v>1025</v>
      </c>
      <c r="E578" s="238">
        <v>2191136.62</v>
      </c>
      <c r="F578" s="238">
        <v>2135041.66</v>
      </c>
      <c r="G578" s="238">
        <v>307030.40999999997</v>
      </c>
      <c r="H578" s="233" t="s">
        <v>1025</v>
      </c>
    </row>
    <row r="579" spans="1:8" x14ac:dyDescent="0.25">
      <c r="A579" s="235" t="s">
        <v>1965</v>
      </c>
      <c r="B579" s="235" t="s">
        <v>1966</v>
      </c>
      <c r="C579" s="237">
        <v>250935.45</v>
      </c>
      <c r="D579" s="235" t="s">
        <v>1025</v>
      </c>
      <c r="E579" s="237">
        <v>2191136.62</v>
      </c>
      <c r="F579" s="237">
        <v>2135041.66</v>
      </c>
      <c r="G579" s="237">
        <v>307030.40999999997</v>
      </c>
      <c r="H579" s="235" t="s">
        <v>1025</v>
      </c>
    </row>
    <row r="580" spans="1:8" x14ac:dyDescent="0.25">
      <c r="A580" s="233" t="s">
        <v>1967</v>
      </c>
      <c r="B580" s="233" t="s">
        <v>1968</v>
      </c>
      <c r="C580" s="238">
        <v>0</v>
      </c>
      <c r="D580" s="233" t="s">
        <v>1025</v>
      </c>
      <c r="E580" s="238">
        <v>2135041.66</v>
      </c>
      <c r="F580" s="238">
        <v>2138226.66</v>
      </c>
      <c r="G580" s="239">
        <v>-3185</v>
      </c>
      <c r="H580" s="233" t="s">
        <v>1025</v>
      </c>
    </row>
    <row r="581" spans="1:8" x14ac:dyDescent="0.25">
      <c r="A581" s="235" t="s">
        <v>1969</v>
      </c>
      <c r="B581" s="235" t="s">
        <v>1970</v>
      </c>
      <c r="C581" s="237">
        <v>0</v>
      </c>
      <c r="D581" s="235" t="s">
        <v>1025</v>
      </c>
      <c r="E581" s="237">
        <v>2135041.66</v>
      </c>
      <c r="F581" s="237">
        <v>2138226.66</v>
      </c>
      <c r="G581" s="240">
        <v>-3185</v>
      </c>
      <c r="H581" s="235" t="s">
        <v>1025</v>
      </c>
    </row>
    <row r="582" spans="1:8" x14ac:dyDescent="0.25">
      <c r="A582" s="233" t="s">
        <v>1971</v>
      </c>
      <c r="B582" s="233" t="s">
        <v>1972</v>
      </c>
      <c r="C582" s="238">
        <v>10128483.380000001</v>
      </c>
      <c r="D582" s="233" t="s">
        <v>1025</v>
      </c>
      <c r="E582" s="238">
        <v>2138226.66</v>
      </c>
      <c r="F582" s="238">
        <v>0</v>
      </c>
      <c r="G582" s="238">
        <v>12266710.039999999</v>
      </c>
      <c r="H582" s="233" t="s">
        <v>1025</v>
      </c>
    </row>
    <row r="583" spans="1:8" x14ac:dyDescent="0.25">
      <c r="A583" s="235" t="s">
        <v>1973</v>
      </c>
      <c r="B583" s="235" t="s">
        <v>1974</v>
      </c>
      <c r="C583" s="237">
        <v>10128483.380000001</v>
      </c>
      <c r="D583" s="235" t="s">
        <v>1025</v>
      </c>
      <c r="E583" s="237">
        <v>2138226.66</v>
      </c>
      <c r="F583" s="237">
        <v>0</v>
      </c>
      <c r="G583" s="237">
        <v>12266710.039999999</v>
      </c>
      <c r="H583" s="235" t="s">
        <v>1025</v>
      </c>
    </row>
    <row r="584" spans="1:8" x14ac:dyDescent="0.25">
      <c r="A584" s="235" t="s">
        <v>1025</v>
      </c>
    </row>
    <row r="585" spans="1:8" x14ac:dyDescent="0.25">
      <c r="A585" s="235"/>
      <c r="B585" s="235" t="s">
        <v>1975</v>
      </c>
      <c r="C585" s="237">
        <v>0</v>
      </c>
      <c r="D585" s="235"/>
      <c r="E585" s="237">
        <v>0</v>
      </c>
      <c r="F585" s="237">
        <v>0</v>
      </c>
      <c r="G585" s="237">
        <v>0</v>
      </c>
      <c r="H585" s="235"/>
    </row>
    <row r="586" spans="1:8" x14ac:dyDescent="0.25">
      <c r="A586" s="235"/>
      <c r="B586" s="235" t="s">
        <v>1025</v>
      </c>
      <c r="C586" s="235"/>
      <c r="D586" s="237">
        <v>0</v>
      </c>
      <c r="E586" s="235"/>
      <c r="F586" s="235"/>
      <c r="G586" s="235"/>
      <c r="H586" s="237">
        <v>0</v>
      </c>
    </row>
    <row r="587" spans="1:8" x14ac:dyDescent="0.25">
      <c r="A587" s="235" t="s">
        <v>1025</v>
      </c>
    </row>
    <row r="588" spans="1:8" x14ac:dyDescent="0.25">
      <c r="A588" s="232"/>
      <c r="B588" s="232"/>
      <c r="C588" s="232"/>
      <c r="D588" s="232"/>
      <c r="E588" s="232"/>
      <c r="F588" s="232"/>
      <c r="G588" s="232"/>
      <c r="H588" s="232"/>
    </row>
  </sheetData>
  <mergeCells count="1">
    <mergeCell ref="A1:H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0"/>
  <sheetViews>
    <sheetView topLeftCell="A34" workbookViewId="0">
      <selection activeCell="K78" sqref="K78"/>
    </sheetView>
  </sheetViews>
  <sheetFormatPr baseColWidth="10" defaultRowHeight="13.5" x14ac:dyDescent="0.25"/>
  <cols>
    <col min="1" max="1" width="11.42578125" style="37"/>
    <col min="2" max="2" width="80.140625" style="37" customWidth="1"/>
    <col min="3" max="3" width="14.85546875" style="37" customWidth="1"/>
    <col min="4" max="4" width="13.140625" style="37" customWidth="1"/>
    <col min="5" max="5" width="13.140625" style="37" bestFit="1" customWidth="1"/>
    <col min="6" max="257" width="11.42578125" style="37"/>
    <col min="258" max="258" width="80.140625" style="37" customWidth="1"/>
    <col min="259" max="259" width="14.85546875" style="37" customWidth="1"/>
    <col min="260" max="260" width="13.140625" style="37" customWidth="1"/>
    <col min="261" max="261" width="13.140625" style="37" bestFit="1" customWidth="1"/>
    <col min="262" max="513" width="11.42578125" style="37"/>
    <col min="514" max="514" width="80.140625" style="37" customWidth="1"/>
    <col min="515" max="515" width="14.85546875" style="37" customWidth="1"/>
    <col min="516" max="516" width="13.140625" style="37" customWidth="1"/>
    <col min="517" max="517" width="13.140625" style="37" bestFit="1" customWidth="1"/>
    <col min="518" max="769" width="11.42578125" style="37"/>
    <col min="770" max="770" width="80.140625" style="37" customWidth="1"/>
    <col min="771" max="771" width="14.85546875" style="37" customWidth="1"/>
    <col min="772" max="772" width="13.140625" style="37" customWidth="1"/>
    <col min="773" max="773" width="13.140625" style="37" bestFit="1" customWidth="1"/>
    <col min="774" max="1025" width="11.42578125" style="37"/>
    <col min="1026" max="1026" width="80.140625" style="37" customWidth="1"/>
    <col min="1027" max="1027" width="14.85546875" style="37" customWidth="1"/>
    <col min="1028" max="1028" width="13.140625" style="37" customWidth="1"/>
    <col min="1029" max="1029" width="13.140625" style="37" bestFit="1" customWidth="1"/>
    <col min="1030" max="1281" width="11.42578125" style="37"/>
    <col min="1282" max="1282" width="80.140625" style="37" customWidth="1"/>
    <col min="1283" max="1283" width="14.85546875" style="37" customWidth="1"/>
    <col min="1284" max="1284" width="13.140625" style="37" customWidth="1"/>
    <col min="1285" max="1285" width="13.140625" style="37" bestFit="1" customWidth="1"/>
    <col min="1286" max="1537" width="11.42578125" style="37"/>
    <col min="1538" max="1538" width="80.140625" style="37" customWidth="1"/>
    <col min="1539" max="1539" width="14.85546875" style="37" customWidth="1"/>
    <col min="1540" max="1540" width="13.140625" style="37" customWidth="1"/>
    <col min="1541" max="1541" width="13.140625" style="37" bestFit="1" customWidth="1"/>
    <col min="1542" max="1793" width="11.42578125" style="37"/>
    <col min="1794" max="1794" width="80.140625" style="37" customWidth="1"/>
    <col min="1795" max="1795" width="14.85546875" style="37" customWidth="1"/>
    <col min="1796" max="1796" width="13.140625" style="37" customWidth="1"/>
    <col min="1797" max="1797" width="13.140625" style="37" bestFit="1" customWidth="1"/>
    <col min="1798" max="2049" width="11.42578125" style="37"/>
    <col min="2050" max="2050" width="80.140625" style="37" customWidth="1"/>
    <col min="2051" max="2051" width="14.85546875" style="37" customWidth="1"/>
    <col min="2052" max="2052" width="13.140625" style="37" customWidth="1"/>
    <col min="2053" max="2053" width="13.140625" style="37" bestFit="1" customWidth="1"/>
    <col min="2054" max="2305" width="11.42578125" style="37"/>
    <col min="2306" max="2306" width="80.140625" style="37" customWidth="1"/>
    <col min="2307" max="2307" width="14.85546875" style="37" customWidth="1"/>
    <col min="2308" max="2308" width="13.140625" style="37" customWidth="1"/>
    <col min="2309" max="2309" width="13.140625" style="37" bestFit="1" customWidth="1"/>
    <col min="2310" max="2561" width="11.42578125" style="37"/>
    <col min="2562" max="2562" width="80.140625" style="37" customWidth="1"/>
    <col min="2563" max="2563" width="14.85546875" style="37" customWidth="1"/>
    <col min="2564" max="2564" width="13.140625" style="37" customWidth="1"/>
    <col min="2565" max="2565" width="13.140625" style="37" bestFit="1" customWidth="1"/>
    <col min="2566" max="2817" width="11.42578125" style="37"/>
    <col min="2818" max="2818" width="80.140625" style="37" customWidth="1"/>
    <col min="2819" max="2819" width="14.85546875" style="37" customWidth="1"/>
    <col min="2820" max="2820" width="13.140625" style="37" customWidth="1"/>
    <col min="2821" max="2821" width="13.140625" style="37" bestFit="1" customWidth="1"/>
    <col min="2822" max="3073" width="11.42578125" style="37"/>
    <col min="3074" max="3074" width="80.140625" style="37" customWidth="1"/>
    <col min="3075" max="3075" width="14.85546875" style="37" customWidth="1"/>
    <col min="3076" max="3076" width="13.140625" style="37" customWidth="1"/>
    <col min="3077" max="3077" width="13.140625" style="37" bestFit="1" customWidth="1"/>
    <col min="3078" max="3329" width="11.42578125" style="37"/>
    <col min="3330" max="3330" width="80.140625" style="37" customWidth="1"/>
    <col min="3331" max="3331" width="14.85546875" style="37" customWidth="1"/>
    <col min="3332" max="3332" width="13.140625" style="37" customWidth="1"/>
    <col min="3333" max="3333" width="13.140625" style="37" bestFit="1" customWidth="1"/>
    <col min="3334" max="3585" width="11.42578125" style="37"/>
    <col min="3586" max="3586" width="80.140625" style="37" customWidth="1"/>
    <col min="3587" max="3587" width="14.85546875" style="37" customWidth="1"/>
    <col min="3588" max="3588" width="13.140625" style="37" customWidth="1"/>
    <col min="3589" max="3589" width="13.140625" style="37" bestFit="1" customWidth="1"/>
    <col min="3590" max="3841" width="11.42578125" style="37"/>
    <col min="3842" max="3842" width="80.140625" style="37" customWidth="1"/>
    <col min="3843" max="3843" width="14.85546875" style="37" customWidth="1"/>
    <col min="3844" max="3844" width="13.140625" style="37" customWidth="1"/>
    <col min="3845" max="3845" width="13.140625" style="37" bestFit="1" customWidth="1"/>
    <col min="3846" max="4097" width="11.42578125" style="37"/>
    <col min="4098" max="4098" width="80.140625" style="37" customWidth="1"/>
    <col min="4099" max="4099" width="14.85546875" style="37" customWidth="1"/>
    <col min="4100" max="4100" width="13.140625" style="37" customWidth="1"/>
    <col min="4101" max="4101" width="13.140625" style="37" bestFit="1" customWidth="1"/>
    <col min="4102" max="4353" width="11.42578125" style="37"/>
    <col min="4354" max="4354" width="80.140625" style="37" customWidth="1"/>
    <col min="4355" max="4355" width="14.85546875" style="37" customWidth="1"/>
    <col min="4356" max="4356" width="13.140625" style="37" customWidth="1"/>
    <col min="4357" max="4357" width="13.140625" style="37" bestFit="1" customWidth="1"/>
    <col min="4358" max="4609" width="11.42578125" style="37"/>
    <col min="4610" max="4610" width="80.140625" style="37" customWidth="1"/>
    <col min="4611" max="4611" width="14.85546875" style="37" customWidth="1"/>
    <col min="4612" max="4612" width="13.140625" style="37" customWidth="1"/>
    <col min="4613" max="4613" width="13.140625" style="37" bestFit="1" customWidth="1"/>
    <col min="4614" max="4865" width="11.42578125" style="37"/>
    <col min="4866" max="4866" width="80.140625" style="37" customWidth="1"/>
    <col min="4867" max="4867" width="14.85546875" style="37" customWidth="1"/>
    <col min="4868" max="4868" width="13.140625" style="37" customWidth="1"/>
    <col min="4869" max="4869" width="13.140625" style="37" bestFit="1" customWidth="1"/>
    <col min="4870" max="5121" width="11.42578125" style="37"/>
    <col min="5122" max="5122" width="80.140625" style="37" customWidth="1"/>
    <col min="5123" max="5123" width="14.85546875" style="37" customWidth="1"/>
    <col min="5124" max="5124" width="13.140625" style="37" customWidth="1"/>
    <col min="5125" max="5125" width="13.140625" style="37" bestFit="1" customWidth="1"/>
    <col min="5126" max="5377" width="11.42578125" style="37"/>
    <col min="5378" max="5378" width="80.140625" style="37" customWidth="1"/>
    <col min="5379" max="5379" width="14.85546875" style="37" customWidth="1"/>
    <col min="5380" max="5380" width="13.140625" style="37" customWidth="1"/>
    <col min="5381" max="5381" width="13.140625" style="37" bestFit="1" customWidth="1"/>
    <col min="5382" max="5633" width="11.42578125" style="37"/>
    <col min="5634" max="5634" width="80.140625" style="37" customWidth="1"/>
    <col min="5635" max="5635" width="14.85546875" style="37" customWidth="1"/>
    <col min="5636" max="5636" width="13.140625" style="37" customWidth="1"/>
    <col min="5637" max="5637" width="13.140625" style="37" bestFit="1" customWidth="1"/>
    <col min="5638" max="5889" width="11.42578125" style="37"/>
    <col min="5890" max="5890" width="80.140625" style="37" customWidth="1"/>
    <col min="5891" max="5891" width="14.85546875" style="37" customWidth="1"/>
    <col min="5892" max="5892" width="13.140625" style="37" customWidth="1"/>
    <col min="5893" max="5893" width="13.140625" style="37" bestFit="1" customWidth="1"/>
    <col min="5894" max="6145" width="11.42578125" style="37"/>
    <col min="6146" max="6146" width="80.140625" style="37" customWidth="1"/>
    <col min="6147" max="6147" width="14.85546875" style="37" customWidth="1"/>
    <col min="6148" max="6148" width="13.140625" style="37" customWidth="1"/>
    <col min="6149" max="6149" width="13.140625" style="37" bestFit="1" customWidth="1"/>
    <col min="6150" max="6401" width="11.42578125" style="37"/>
    <col min="6402" max="6402" width="80.140625" style="37" customWidth="1"/>
    <col min="6403" max="6403" width="14.85546875" style="37" customWidth="1"/>
    <col min="6404" max="6404" width="13.140625" style="37" customWidth="1"/>
    <col min="6405" max="6405" width="13.140625" style="37" bestFit="1" customWidth="1"/>
    <col min="6406" max="6657" width="11.42578125" style="37"/>
    <col min="6658" max="6658" width="80.140625" style="37" customWidth="1"/>
    <col min="6659" max="6659" width="14.85546875" style="37" customWidth="1"/>
    <col min="6660" max="6660" width="13.140625" style="37" customWidth="1"/>
    <col min="6661" max="6661" width="13.140625" style="37" bestFit="1" customWidth="1"/>
    <col min="6662" max="6913" width="11.42578125" style="37"/>
    <col min="6914" max="6914" width="80.140625" style="37" customWidth="1"/>
    <col min="6915" max="6915" width="14.85546875" style="37" customWidth="1"/>
    <col min="6916" max="6916" width="13.140625" style="37" customWidth="1"/>
    <col min="6917" max="6917" width="13.140625" style="37" bestFit="1" customWidth="1"/>
    <col min="6918" max="7169" width="11.42578125" style="37"/>
    <col min="7170" max="7170" width="80.140625" style="37" customWidth="1"/>
    <col min="7171" max="7171" width="14.85546875" style="37" customWidth="1"/>
    <col min="7172" max="7172" width="13.140625" style="37" customWidth="1"/>
    <col min="7173" max="7173" width="13.140625" style="37" bestFit="1" customWidth="1"/>
    <col min="7174" max="7425" width="11.42578125" style="37"/>
    <col min="7426" max="7426" width="80.140625" style="37" customWidth="1"/>
    <col min="7427" max="7427" width="14.85546875" style="37" customWidth="1"/>
    <col min="7428" max="7428" width="13.140625" style="37" customWidth="1"/>
    <col min="7429" max="7429" width="13.140625" style="37" bestFit="1" customWidth="1"/>
    <col min="7430" max="7681" width="11.42578125" style="37"/>
    <col min="7682" max="7682" width="80.140625" style="37" customWidth="1"/>
    <col min="7683" max="7683" width="14.85546875" style="37" customWidth="1"/>
    <col min="7684" max="7684" width="13.140625" style="37" customWidth="1"/>
    <col min="7685" max="7685" width="13.140625" style="37" bestFit="1" customWidth="1"/>
    <col min="7686" max="7937" width="11.42578125" style="37"/>
    <col min="7938" max="7938" width="80.140625" style="37" customWidth="1"/>
    <col min="7939" max="7939" width="14.85546875" style="37" customWidth="1"/>
    <col min="7940" max="7940" width="13.140625" style="37" customWidth="1"/>
    <col min="7941" max="7941" width="13.140625" style="37" bestFit="1" customWidth="1"/>
    <col min="7942" max="8193" width="11.42578125" style="37"/>
    <col min="8194" max="8194" width="80.140625" style="37" customWidth="1"/>
    <col min="8195" max="8195" width="14.85546875" style="37" customWidth="1"/>
    <col min="8196" max="8196" width="13.140625" style="37" customWidth="1"/>
    <col min="8197" max="8197" width="13.140625" style="37" bestFit="1" customWidth="1"/>
    <col min="8198" max="8449" width="11.42578125" style="37"/>
    <col min="8450" max="8450" width="80.140625" style="37" customWidth="1"/>
    <col min="8451" max="8451" width="14.85546875" style="37" customWidth="1"/>
    <col min="8452" max="8452" width="13.140625" style="37" customWidth="1"/>
    <col min="8453" max="8453" width="13.140625" style="37" bestFit="1" customWidth="1"/>
    <col min="8454" max="8705" width="11.42578125" style="37"/>
    <col min="8706" max="8706" width="80.140625" style="37" customWidth="1"/>
    <col min="8707" max="8707" width="14.85546875" style="37" customWidth="1"/>
    <col min="8708" max="8708" width="13.140625" style="37" customWidth="1"/>
    <col min="8709" max="8709" width="13.140625" style="37" bestFit="1" customWidth="1"/>
    <col min="8710" max="8961" width="11.42578125" style="37"/>
    <col min="8962" max="8962" width="80.140625" style="37" customWidth="1"/>
    <col min="8963" max="8963" width="14.85546875" style="37" customWidth="1"/>
    <col min="8964" max="8964" width="13.140625" style="37" customWidth="1"/>
    <col min="8965" max="8965" width="13.140625" style="37" bestFit="1" customWidth="1"/>
    <col min="8966" max="9217" width="11.42578125" style="37"/>
    <col min="9218" max="9218" width="80.140625" style="37" customWidth="1"/>
    <col min="9219" max="9219" width="14.85546875" style="37" customWidth="1"/>
    <col min="9220" max="9220" width="13.140625" style="37" customWidth="1"/>
    <col min="9221" max="9221" width="13.140625" style="37" bestFit="1" customWidth="1"/>
    <col min="9222" max="9473" width="11.42578125" style="37"/>
    <col min="9474" max="9474" width="80.140625" style="37" customWidth="1"/>
    <col min="9475" max="9475" width="14.85546875" style="37" customWidth="1"/>
    <col min="9476" max="9476" width="13.140625" style="37" customWidth="1"/>
    <col min="9477" max="9477" width="13.140625" style="37" bestFit="1" customWidth="1"/>
    <col min="9478" max="9729" width="11.42578125" style="37"/>
    <col min="9730" max="9730" width="80.140625" style="37" customWidth="1"/>
    <col min="9731" max="9731" width="14.85546875" style="37" customWidth="1"/>
    <col min="9732" max="9732" width="13.140625" style="37" customWidth="1"/>
    <col min="9733" max="9733" width="13.140625" style="37" bestFit="1" customWidth="1"/>
    <col min="9734" max="9985" width="11.42578125" style="37"/>
    <col min="9986" max="9986" width="80.140625" style="37" customWidth="1"/>
    <col min="9987" max="9987" width="14.85546875" style="37" customWidth="1"/>
    <col min="9988" max="9988" width="13.140625" style="37" customWidth="1"/>
    <col min="9989" max="9989" width="13.140625" style="37" bestFit="1" customWidth="1"/>
    <col min="9990" max="10241" width="11.42578125" style="37"/>
    <col min="10242" max="10242" width="80.140625" style="37" customWidth="1"/>
    <col min="10243" max="10243" width="14.85546875" style="37" customWidth="1"/>
    <col min="10244" max="10244" width="13.140625" style="37" customWidth="1"/>
    <col min="10245" max="10245" width="13.140625" style="37" bestFit="1" customWidth="1"/>
    <col min="10246" max="10497" width="11.42578125" style="37"/>
    <col min="10498" max="10498" width="80.140625" style="37" customWidth="1"/>
    <col min="10499" max="10499" width="14.85546875" style="37" customWidth="1"/>
    <col min="10500" max="10500" width="13.140625" style="37" customWidth="1"/>
    <col min="10501" max="10501" width="13.140625" style="37" bestFit="1" customWidth="1"/>
    <col min="10502" max="10753" width="11.42578125" style="37"/>
    <col min="10754" max="10754" width="80.140625" style="37" customWidth="1"/>
    <col min="10755" max="10755" width="14.85546875" style="37" customWidth="1"/>
    <col min="10756" max="10756" width="13.140625" style="37" customWidth="1"/>
    <col min="10757" max="10757" width="13.140625" style="37" bestFit="1" customWidth="1"/>
    <col min="10758" max="11009" width="11.42578125" style="37"/>
    <col min="11010" max="11010" width="80.140625" style="37" customWidth="1"/>
    <col min="11011" max="11011" width="14.85546875" style="37" customWidth="1"/>
    <col min="11012" max="11012" width="13.140625" style="37" customWidth="1"/>
    <col min="11013" max="11013" width="13.140625" style="37" bestFit="1" customWidth="1"/>
    <col min="11014" max="11265" width="11.42578125" style="37"/>
    <col min="11266" max="11266" width="80.140625" style="37" customWidth="1"/>
    <col min="11267" max="11267" width="14.85546875" style="37" customWidth="1"/>
    <col min="11268" max="11268" width="13.140625" style="37" customWidth="1"/>
    <col min="11269" max="11269" width="13.140625" style="37" bestFit="1" customWidth="1"/>
    <col min="11270" max="11521" width="11.42578125" style="37"/>
    <col min="11522" max="11522" width="80.140625" style="37" customWidth="1"/>
    <col min="11523" max="11523" width="14.85546875" style="37" customWidth="1"/>
    <col min="11524" max="11524" width="13.140625" style="37" customWidth="1"/>
    <col min="11525" max="11525" width="13.140625" style="37" bestFit="1" customWidth="1"/>
    <col min="11526" max="11777" width="11.42578125" style="37"/>
    <col min="11778" max="11778" width="80.140625" style="37" customWidth="1"/>
    <col min="11779" max="11779" width="14.85546875" style="37" customWidth="1"/>
    <col min="11780" max="11780" width="13.140625" style="37" customWidth="1"/>
    <col min="11781" max="11781" width="13.140625" style="37" bestFit="1" customWidth="1"/>
    <col min="11782" max="12033" width="11.42578125" style="37"/>
    <col min="12034" max="12034" width="80.140625" style="37" customWidth="1"/>
    <col min="12035" max="12035" width="14.85546875" style="37" customWidth="1"/>
    <col min="12036" max="12036" width="13.140625" style="37" customWidth="1"/>
    <col min="12037" max="12037" width="13.140625" style="37" bestFit="1" customWidth="1"/>
    <col min="12038" max="12289" width="11.42578125" style="37"/>
    <col min="12290" max="12290" width="80.140625" style="37" customWidth="1"/>
    <col min="12291" max="12291" width="14.85546875" style="37" customWidth="1"/>
    <col min="12292" max="12292" width="13.140625" style="37" customWidth="1"/>
    <col min="12293" max="12293" width="13.140625" style="37" bestFit="1" customWidth="1"/>
    <col min="12294" max="12545" width="11.42578125" style="37"/>
    <col min="12546" max="12546" width="80.140625" style="37" customWidth="1"/>
    <col min="12547" max="12547" width="14.85546875" style="37" customWidth="1"/>
    <col min="12548" max="12548" width="13.140625" style="37" customWidth="1"/>
    <col min="12549" max="12549" width="13.140625" style="37" bestFit="1" customWidth="1"/>
    <col min="12550" max="12801" width="11.42578125" style="37"/>
    <col min="12802" max="12802" width="80.140625" style="37" customWidth="1"/>
    <col min="12803" max="12803" width="14.85546875" style="37" customWidth="1"/>
    <col min="12804" max="12804" width="13.140625" style="37" customWidth="1"/>
    <col min="12805" max="12805" width="13.140625" style="37" bestFit="1" customWidth="1"/>
    <col min="12806" max="13057" width="11.42578125" style="37"/>
    <col min="13058" max="13058" width="80.140625" style="37" customWidth="1"/>
    <col min="13059" max="13059" width="14.85546875" style="37" customWidth="1"/>
    <col min="13060" max="13060" width="13.140625" style="37" customWidth="1"/>
    <col min="13061" max="13061" width="13.140625" style="37" bestFit="1" customWidth="1"/>
    <col min="13062" max="13313" width="11.42578125" style="37"/>
    <col min="13314" max="13314" width="80.140625" style="37" customWidth="1"/>
    <col min="13315" max="13315" width="14.85546875" style="37" customWidth="1"/>
    <col min="13316" max="13316" width="13.140625" style="37" customWidth="1"/>
    <col min="13317" max="13317" width="13.140625" style="37" bestFit="1" customWidth="1"/>
    <col min="13318" max="13569" width="11.42578125" style="37"/>
    <col min="13570" max="13570" width="80.140625" style="37" customWidth="1"/>
    <col min="13571" max="13571" width="14.85546875" style="37" customWidth="1"/>
    <col min="13572" max="13572" width="13.140625" style="37" customWidth="1"/>
    <col min="13573" max="13573" width="13.140625" style="37" bestFit="1" customWidth="1"/>
    <col min="13574" max="13825" width="11.42578125" style="37"/>
    <col min="13826" max="13826" width="80.140625" style="37" customWidth="1"/>
    <col min="13827" max="13827" width="14.85546875" style="37" customWidth="1"/>
    <col min="13828" max="13828" width="13.140625" style="37" customWidth="1"/>
    <col min="13829" max="13829" width="13.140625" style="37" bestFit="1" customWidth="1"/>
    <col min="13830" max="14081" width="11.42578125" style="37"/>
    <col min="14082" max="14082" width="80.140625" style="37" customWidth="1"/>
    <col min="14083" max="14083" width="14.85546875" style="37" customWidth="1"/>
    <col min="14084" max="14084" width="13.140625" style="37" customWidth="1"/>
    <col min="14085" max="14085" width="13.140625" style="37" bestFit="1" customWidth="1"/>
    <col min="14086" max="14337" width="11.42578125" style="37"/>
    <col min="14338" max="14338" width="80.140625" style="37" customWidth="1"/>
    <col min="14339" max="14339" width="14.85546875" style="37" customWidth="1"/>
    <col min="14340" max="14340" width="13.140625" style="37" customWidth="1"/>
    <col min="14341" max="14341" width="13.140625" style="37" bestFit="1" customWidth="1"/>
    <col min="14342" max="14593" width="11.42578125" style="37"/>
    <col min="14594" max="14594" width="80.140625" style="37" customWidth="1"/>
    <col min="14595" max="14595" width="14.85546875" style="37" customWidth="1"/>
    <col min="14596" max="14596" width="13.140625" style="37" customWidth="1"/>
    <col min="14597" max="14597" width="13.140625" style="37" bestFit="1" customWidth="1"/>
    <col min="14598" max="14849" width="11.42578125" style="37"/>
    <col min="14850" max="14850" width="80.140625" style="37" customWidth="1"/>
    <col min="14851" max="14851" width="14.85546875" style="37" customWidth="1"/>
    <col min="14852" max="14852" width="13.140625" style="37" customWidth="1"/>
    <col min="14853" max="14853" width="13.140625" style="37" bestFit="1" customWidth="1"/>
    <col min="14854" max="15105" width="11.42578125" style="37"/>
    <col min="15106" max="15106" width="80.140625" style="37" customWidth="1"/>
    <col min="15107" max="15107" width="14.85546875" style="37" customWidth="1"/>
    <col min="15108" max="15108" width="13.140625" style="37" customWidth="1"/>
    <col min="15109" max="15109" width="13.140625" style="37" bestFit="1" customWidth="1"/>
    <col min="15110" max="15361" width="11.42578125" style="37"/>
    <col min="15362" max="15362" width="80.140625" style="37" customWidth="1"/>
    <col min="15363" max="15363" width="14.85546875" style="37" customWidth="1"/>
    <col min="15364" max="15364" width="13.140625" style="37" customWidth="1"/>
    <col min="15365" max="15365" width="13.140625" style="37" bestFit="1" customWidth="1"/>
    <col min="15366" max="15617" width="11.42578125" style="37"/>
    <col min="15618" max="15618" width="80.140625" style="37" customWidth="1"/>
    <col min="15619" max="15619" width="14.85546875" style="37" customWidth="1"/>
    <col min="15620" max="15620" width="13.140625" style="37" customWidth="1"/>
    <col min="15621" max="15621" width="13.140625" style="37" bestFit="1" customWidth="1"/>
    <col min="15622" max="15873" width="11.42578125" style="37"/>
    <col min="15874" max="15874" width="80.140625" style="37" customWidth="1"/>
    <col min="15875" max="15875" width="14.85546875" style="37" customWidth="1"/>
    <col min="15876" max="15876" width="13.140625" style="37" customWidth="1"/>
    <col min="15877" max="15877" width="13.140625" style="37" bestFit="1" customWidth="1"/>
    <col min="15878" max="16129" width="11.42578125" style="37"/>
    <col min="16130" max="16130" width="80.140625" style="37" customWidth="1"/>
    <col min="16131" max="16131" width="14.85546875" style="37" customWidth="1"/>
    <col min="16132" max="16132" width="13.140625" style="37" customWidth="1"/>
    <col min="16133" max="16133" width="13.140625" style="37" bestFit="1" customWidth="1"/>
    <col min="16134" max="16384" width="11.42578125" style="37"/>
  </cols>
  <sheetData>
    <row r="1" spans="1:6" ht="15.75" customHeight="1" x14ac:dyDescent="0.25">
      <c r="A1" s="398" t="s">
        <v>237</v>
      </c>
      <c r="B1" s="398"/>
      <c r="C1" s="398"/>
      <c r="D1" s="398"/>
    </row>
    <row r="2" spans="1:6" x14ac:dyDescent="0.25">
      <c r="A2" s="246" t="s">
        <v>238</v>
      </c>
      <c r="B2" s="246"/>
      <c r="C2" s="246"/>
      <c r="D2" s="246"/>
    </row>
    <row r="3" spans="1:6" x14ac:dyDescent="0.25">
      <c r="A3" s="246" t="s">
        <v>239</v>
      </c>
      <c r="B3" s="246"/>
      <c r="C3" s="246"/>
      <c r="D3" s="246"/>
    </row>
    <row r="4" spans="1:6" ht="14.25" thickBot="1" x14ac:dyDescent="0.3">
      <c r="A4" s="399"/>
      <c r="B4" s="399"/>
      <c r="C4" s="399"/>
      <c r="D4" s="399"/>
    </row>
    <row r="5" spans="1:6" ht="14.25" thickBot="1" x14ac:dyDescent="0.3">
      <c r="A5" s="400" t="s">
        <v>240</v>
      </c>
      <c r="B5" s="400"/>
      <c r="C5" s="400"/>
      <c r="D5" s="400"/>
    </row>
    <row r="6" spans="1:6" ht="14.25" thickBot="1" x14ac:dyDescent="0.3">
      <c r="A6" s="38"/>
      <c r="B6" s="38"/>
      <c r="C6" s="38"/>
      <c r="D6" s="38"/>
    </row>
    <row r="7" spans="1:6" ht="14.25" thickBot="1" x14ac:dyDescent="0.3">
      <c r="A7" s="390" t="s">
        <v>241</v>
      </c>
      <c r="B7" s="394"/>
      <c r="C7" s="391"/>
      <c r="D7" s="392"/>
    </row>
    <row r="8" spans="1:6" ht="15" customHeight="1" thickBot="1" x14ac:dyDescent="0.3">
      <c r="A8" s="39" t="s">
        <v>242</v>
      </c>
      <c r="B8" s="40" t="s">
        <v>243</v>
      </c>
      <c r="C8" s="388" t="s">
        <v>244</v>
      </c>
      <c r="D8" s="389"/>
    </row>
    <row r="9" spans="1:6" ht="15" customHeight="1" x14ac:dyDescent="0.25">
      <c r="A9" s="41">
        <v>1000</v>
      </c>
      <c r="B9" s="42" t="s">
        <v>213</v>
      </c>
      <c r="C9" s="43"/>
      <c r="D9" s="44">
        <f>SUM(C11:C82)-C15-C44-C56</f>
        <v>17473092</v>
      </c>
      <c r="F9" s="45"/>
    </row>
    <row r="10" spans="1:6" ht="15" customHeight="1" x14ac:dyDescent="0.25">
      <c r="A10" s="46"/>
      <c r="B10" s="47" t="s">
        <v>200</v>
      </c>
      <c r="C10" s="48">
        <f>SUM(C12:C14)</f>
        <v>75000</v>
      </c>
      <c r="D10" s="49"/>
    </row>
    <row r="11" spans="1:6" x14ac:dyDescent="0.25">
      <c r="A11" s="46"/>
      <c r="B11" s="50" t="s">
        <v>245</v>
      </c>
      <c r="C11" s="51"/>
      <c r="D11" s="49"/>
    </row>
    <row r="12" spans="1:6" x14ac:dyDescent="0.25">
      <c r="A12" s="46">
        <v>12201</v>
      </c>
      <c r="B12" s="52" t="s">
        <v>246</v>
      </c>
      <c r="C12" s="53">
        <v>50000</v>
      </c>
      <c r="D12" s="49"/>
    </row>
    <row r="13" spans="1:6" x14ac:dyDescent="0.25">
      <c r="A13" s="46">
        <v>15000</v>
      </c>
      <c r="B13" s="50" t="s">
        <v>247</v>
      </c>
      <c r="C13" s="53"/>
      <c r="D13" s="49"/>
    </row>
    <row r="14" spans="1:6" x14ac:dyDescent="0.25">
      <c r="A14" s="46">
        <v>15909</v>
      </c>
      <c r="B14" s="52" t="s">
        <v>225</v>
      </c>
      <c r="C14" s="53">
        <v>25000</v>
      </c>
      <c r="D14" s="49"/>
    </row>
    <row r="15" spans="1:6" ht="27" x14ac:dyDescent="0.25">
      <c r="A15" s="46"/>
      <c r="B15" s="54" t="s">
        <v>248</v>
      </c>
      <c r="C15" s="48">
        <f>SUM(C16:C43)</f>
        <v>7888439</v>
      </c>
      <c r="D15" s="49"/>
    </row>
    <row r="16" spans="1:6" x14ac:dyDescent="0.25">
      <c r="A16" s="46">
        <v>11000</v>
      </c>
      <c r="B16" s="55" t="s">
        <v>249</v>
      </c>
      <c r="C16" s="56"/>
      <c r="D16" s="49"/>
    </row>
    <row r="17" spans="1:4" x14ac:dyDescent="0.25">
      <c r="A17" s="46">
        <v>11301</v>
      </c>
      <c r="B17" s="52" t="s">
        <v>250</v>
      </c>
      <c r="C17" s="57">
        <v>1185936</v>
      </c>
      <c r="D17" s="49"/>
    </row>
    <row r="18" spans="1:4" x14ac:dyDescent="0.25">
      <c r="A18" s="46">
        <v>11301</v>
      </c>
      <c r="B18" s="52" t="s">
        <v>251</v>
      </c>
      <c r="C18" s="57">
        <v>120000</v>
      </c>
      <c r="D18" s="49"/>
    </row>
    <row r="19" spans="1:4" x14ac:dyDescent="0.25">
      <c r="A19" s="46">
        <v>11301</v>
      </c>
      <c r="B19" s="52" t="s">
        <v>252</v>
      </c>
      <c r="C19" s="57">
        <v>2006856</v>
      </c>
      <c r="D19" s="49"/>
    </row>
    <row r="20" spans="1:4" x14ac:dyDescent="0.25">
      <c r="A20" s="46">
        <v>11301</v>
      </c>
      <c r="B20" s="52" t="s">
        <v>253</v>
      </c>
      <c r="C20" s="57">
        <v>1239120</v>
      </c>
      <c r="D20" s="49"/>
    </row>
    <row r="21" spans="1:4" x14ac:dyDescent="0.25">
      <c r="A21" s="46">
        <v>12000</v>
      </c>
      <c r="B21" s="50" t="s">
        <v>245</v>
      </c>
      <c r="C21" s="56"/>
      <c r="D21" s="49"/>
    </row>
    <row r="22" spans="1:4" x14ac:dyDescent="0.25">
      <c r="A22" s="46">
        <v>12201</v>
      </c>
      <c r="B22" s="52" t="s">
        <v>246</v>
      </c>
      <c r="C22" s="57">
        <v>700000</v>
      </c>
      <c r="D22" s="49"/>
    </row>
    <row r="23" spans="1:4" x14ac:dyDescent="0.25">
      <c r="A23" s="46">
        <v>13000</v>
      </c>
      <c r="B23" s="50" t="s">
        <v>53</v>
      </c>
      <c r="C23" s="56"/>
      <c r="D23" s="49"/>
    </row>
    <row r="24" spans="1:4" x14ac:dyDescent="0.25">
      <c r="A24" s="46">
        <v>13100</v>
      </c>
      <c r="B24" s="50" t="s">
        <v>254</v>
      </c>
      <c r="C24" s="56"/>
      <c r="D24" s="49"/>
    </row>
    <row r="25" spans="1:4" x14ac:dyDescent="0.25">
      <c r="A25" s="46">
        <v>13105</v>
      </c>
      <c r="B25" s="52" t="s">
        <v>255</v>
      </c>
      <c r="C25" s="57">
        <v>495960</v>
      </c>
      <c r="D25" s="49"/>
    </row>
    <row r="26" spans="1:4" x14ac:dyDescent="0.25">
      <c r="A26" s="46">
        <v>13200</v>
      </c>
      <c r="B26" s="50" t="s">
        <v>256</v>
      </c>
      <c r="C26" s="56"/>
      <c r="D26" s="49"/>
    </row>
    <row r="27" spans="1:4" x14ac:dyDescent="0.25">
      <c r="A27" s="46">
        <v>13201</v>
      </c>
      <c r="B27" s="50" t="s">
        <v>257</v>
      </c>
      <c r="C27" s="57"/>
      <c r="D27" s="49"/>
    </row>
    <row r="28" spans="1:4" x14ac:dyDescent="0.25">
      <c r="A28" s="58">
        <v>13203</v>
      </c>
      <c r="B28" s="52" t="s">
        <v>218</v>
      </c>
      <c r="C28" s="57">
        <v>197656</v>
      </c>
      <c r="D28" s="49"/>
    </row>
    <row r="29" spans="1:4" x14ac:dyDescent="0.25">
      <c r="A29" s="58">
        <v>13203</v>
      </c>
      <c r="B29" s="52" t="s">
        <v>217</v>
      </c>
      <c r="C29" s="57">
        <v>20000</v>
      </c>
      <c r="D29" s="49"/>
    </row>
    <row r="30" spans="1:4" x14ac:dyDescent="0.25">
      <c r="A30" s="58">
        <v>13203</v>
      </c>
      <c r="B30" s="52" t="s">
        <v>258</v>
      </c>
      <c r="C30" s="57">
        <v>334476</v>
      </c>
      <c r="D30" s="49"/>
    </row>
    <row r="31" spans="1:4" x14ac:dyDescent="0.25">
      <c r="A31" s="58">
        <v>13203</v>
      </c>
      <c r="B31" s="52" t="s">
        <v>219</v>
      </c>
      <c r="C31" s="57">
        <v>206520</v>
      </c>
      <c r="D31" s="49"/>
    </row>
    <row r="32" spans="1:4" x14ac:dyDescent="0.25">
      <c r="A32" s="46">
        <v>13202</v>
      </c>
      <c r="B32" s="50" t="s">
        <v>259</v>
      </c>
      <c r="C32" s="57">
        <v>34451</v>
      </c>
      <c r="D32" s="49"/>
    </row>
    <row r="33" spans="1:4" x14ac:dyDescent="0.25">
      <c r="A33" s="46">
        <v>13400</v>
      </c>
      <c r="B33" s="50" t="s">
        <v>260</v>
      </c>
      <c r="C33" s="57"/>
      <c r="D33" s="49"/>
    </row>
    <row r="34" spans="1:4" x14ac:dyDescent="0.25">
      <c r="A34" s="58">
        <v>13401</v>
      </c>
      <c r="B34" s="52" t="s">
        <v>261</v>
      </c>
      <c r="C34" s="57">
        <v>202368</v>
      </c>
      <c r="D34" s="49"/>
    </row>
    <row r="35" spans="1:4" x14ac:dyDescent="0.25">
      <c r="A35" s="58">
        <v>13401</v>
      </c>
      <c r="B35" s="52" t="s">
        <v>262</v>
      </c>
      <c r="C35" s="57">
        <v>37248</v>
      </c>
      <c r="D35" s="49"/>
    </row>
    <row r="36" spans="1:4" x14ac:dyDescent="0.25">
      <c r="A36" s="58">
        <v>13401</v>
      </c>
      <c r="B36" s="52" t="s">
        <v>263</v>
      </c>
      <c r="C36" s="57">
        <v>451416</v>
      </c>
      <c r="D36" s="49"/>
    </row>
    <row r="37" spans="1:4" x14ac:dyDescent="0.25">
      <c r="A37" s="58">
        <v>13401</v>
      </c>
      <c r="B37" s="52" t="s">
        <v>264</v>
      </c>
      <c r="C37" s="57">
        <v>130632</v>
      </c>
      <c r="D37" s="49"/>
    </row>
    <row r="38" spans="1:4" x14ac:dyDescent="0.25">
      <c r="A38" s="46">
        <v>15000</v>
      </c>
      <c r="B38" s="50" t="s">
        <v>265</v>
      </c>
      <c r="C38" s="57"/>
      <c r="D38" s="49"/>
    </row>
    <row r="39" spans="1:4" x14ac:dyDescent="0.25">
      <c r="A39" s="58">
        <v>15201</v>
      </c>
      <c r="B39" s="52" t="s">
        <v>266</v>
      </c>
      <c r="C39" s="57">
        <v>50000</v>
      </c>
      <c r="D39" s="49"/>
    </row>
    <row r="40" spans="1:4" x14ac:dyDescent="0.25">
      <c r="A40" s="46">
        <v>15000</v>
      </c>
      <c r="B40" s="50" t="s">
        <v>265</v>
      </c>
      <c r="C40" s="56"/>
      <c r="D40" s="49"/>
    </row>
    <row r="41" spans="1:4" x14ac:dyDescent="0.25">
      <c r="A41" s="58">
        <v>15909</v>
      </c>
      <c r="B41" s="52" t="s">
        <v>225</v>
      </c>
      <c r="C41" s="57">
        <v>15000</v>
      </c>
      <c r="D41" s="49"/>
    </row>
    <row r="42" spans="1:4" x14ac:dyDescent="0.25">
      <c r="A42" s="46">
        <v>16000</v>
      </c>
      <c r="B42" s="59" t="s">
        <v>267</v>
      </c>
      <c r="C42" s="56"/>
      <c r="D42" s="49"/>
    </row>
    <row r="43" spans="1:4" x14ac:dyDescent="0.25">
      <c r="A43" s="58">
        <v>16110</v>
      </c>
      <c r="B43" s="52" t="s">
        <v>268</v>
      </c>
      <c r="C43" s="57">
        <v>460800</v>
      </c>
      <c r="D43" s="49"/>
    </row>
    <row r="44" spans="1:4" x14ac:dyDescent="0.25">
      <c r="A44" s="46"/>
      <c r="B44" s="47" t="s">
        <v>269</v>
      </c>
      <c r="C44" s="48">
        <f>SUM(C45:C55)</f>
        <v>1700724</v>
      </c>
      <c r="D44" s="49"/>
    </row>
    <row r="45" spans="1:4" x14ac:dyDescent="0.25">
      <c r="A45" s="46">
        <v>11000</v>
      </c>
      <c r="B45" s="55" t="s">
        <v>249</v>
      </c>
      <c r="C45" s="56"/>
      <c r="D45" s="49"/>
    </row>
    <row r="46" spans="1:4" x14ac:dyDescent="0.25">
      <c r="A46" s="58">
        <v>11300</v>
      </c>
      <c r="B46" s="52" t="s">
        <v>270</v>
      </c>
      <c r="C46" s="57">
        <v>1262952</v>
      </c>
      <c r="D46" s="49"/>
    </row>
    <row r="47" spans="1:4" x14ac:dyDescent="0.25">
      <c r="A47" s="46">
        <v>13000</v>
      </c>
      <c r="B47" s="50" t="s">
        <v>216</v>
      </c>
      <c r="C47" s="56"/>
      <c r="D47" s="49"/>
    </row>
    <row r="48" spans="1:4" x14ac:dyDescent="0.25">
      <c r="A48" s="46">
        <v>13200</v>
      </c>
      <c r="B48" s="50" t="s">
        <v>256</v>
      </c>
      <c r="C48" s="56"/>
      <c r="D48" s="49"/>
    </row>
    <row r="49" spans="1:4" x14ac:dyDescent="0.25">
      <c r="A49" s="58">
        <v>13201</v>
      </c>
      <c r="B49" s="52" t="s">
        <v>271</v>
      </c>
      <c r="C49" s="57">
        <v>210492</v>
      </c>
      <c r="D49" s="49"/>
    </row>
    <row r="50" spans="1:4" x14ac:dyDescent="0.25">
      <c r="A50" s="46">
        <v>13400</v>
      </c>
      <c r="B50" s="52" t="s">
        <v>222</v>
      </c>
      <c r="C50" s="57">
        <v>82080</v>
      </c>
      <c r="D50" s="49"/>
    </row>
    <row r="51" spans="1:4" x14ac:dyDescent="0.25">
      <c r="A51" s="46">
        <v>15600</v>
      </c>
      <c r="B51" s="50" t="s">
        <v>265</v>
      </c>
      <c r="C51" s="56"/>
      <c r="D51" s="49"/>
    </row>
    <row r="52" spans="1:4" x14ac:dyDescent="0.25">
      <c r="A52" s="58">
        <v>15600</v>
      </c>
      <c r="B52" s="52" t="s">
        <v>225</v>
      </c>
      <c r="C52" s="57">
        <v>30000</v>
      </c>
      <c r="D52" s="49"/>
    </row>
    <row r="53" spans="1:4" x14ac:dyDescent="0.25">
      <c r="A53" s="46">
        <v>16100</v>
      </c>
      <c r="B53" s="59" t="s">
        <v>267</v>
      </c>
      <c r="C53" s="56"/>
      <c r="D53" s="49"/>
    </row>
    <row r="54" spans="1:4" x14ac:dyDescent="0.25">
      <c r="A54" s="58">
        <v>16100</v>
      </c>
      <c r="B54" s="52" t="s">
        <v>267</v>
      </c>
      <c r="C54" s="56"/>
      <c r="D54" s="49"/>
    </row>
    <row r="55" spans="1:4" x14ac:dyDescent="0.25">
      <c r="A55" s="58">
        <v>16101</v>
      </c>
      <c r="B55" s="52" t="s">
        <v>272</v>
      </c>
      <c r="C55" s="57">
        <v>115200</v>
      </c>
      <c r="D55" s="49"/>
    </row>
    <row r="56" spans="1:4" x14ac:dyDescent="0.25">
      <c r="A56" s="58"/>
      <c r="B56" s="47" t="s">
        <v>201</v>
      </c>
      <c r="C56" s="48">
        <f>SUM(C57:C82)</f>
        <v>7808929</v>
      </c>
      <c r="D56" s="49"/>
    </row>
    <row r="57" spans="1:4" x14ac:dyDescent="0.25">
      <c r="A57" s="46">
        <v>11000</v>
      </c>
      <c r="B57" s="55" t="s">
        <v>249</v>
      </c>
      <c r="C57" s="57"/>
      <c r="D57" s="49"/>
    </row>
    <row r="58" spans="1:4" x14ac:dyDescent="0.25">
      <c r="A58" s="46">
        <v>11301</v>
      </c>
      <c r="B58" s="52" t="s">
        <v>273</v>
      </c>
      <c r="C58" s="57"/>
      <c r="D58" s="49"/>
    </row>
    <row r="59" spans="1:4" x14ac:dyDescent="0.25">
      <c r="A59" s="46">
        <v>11301</v>
      </c>
      <c r="B59" s="52" t="s">
        <v>274</v>
      </c>
      <c r="C59" s="57">
        <v>648000</v>
      </c>
      <c r="D59" s="49"/>
    </row>
    <row r="60" spans="1:4" x14ac:dyDescent="0.25">
      <c r="A60" s="46">
        <v>11301</v>
      </c>
      <c r="B60" s="52" t="s">
        <v>275</v>
      </c>
      <c r="C60" s="57">
        <v>2282376</v>
      </c>
      <c r="D60" s="49"/>
    </row>
    <row r="61" spans="1:4" x14ac:dyDescent="0.25">
      <c r="A61" s="46">
        <v>11301</v>
      </c>
      <c r="B61" s="52" t="s">
        <v>214</v>
      </c>
      <c r="C61" s="57">
        <v>192000</v>
      </c>
      <c r="D61" s="49"/>
    </row>
    <row r="62" spans="1:4" x14ac:dyDescent="0.25">
      <c r="A62" s="46">
        <v>11301</v>
      </c>
      <c r="B62" s="52" t="s">
        <v>215</v>
      </c>
      <c r="C62" s="57">
        <v>1296000</v>
      </c>
      <c r="D62" s="49"/>
    </row>
    <row r="63" spans="1:4" x14ac:dyDescent="0.25">
      <c r="A63" s="46">
        <v>12000</v>
      </c>
      <c r="B63" s="50" t="s">
        <v>245</v>
      </c>
      <c r="C63" s="57"/>
      <c r="D63" s="49"/>
    </row>
    <row r="64" spans="1:4" x14ac:dyDescent="0.25">
      <c r="A64" s="46">
        <v>13301</v>
      </c>
      <c r="B64" s="52" t="s">
        <v>276</v>
      </c>
      <c r="C64" s="57">
        <v>395000</v>
      </c>
      <c r="D64" s="49"/>
    </row>
    <row r="65" spans="1:4" x14ac:dyDescent="0.25">
      <c r="A65" s="46">
        <v>13400</v>
      </c>
      <c r="B65" s="50" t="s">
        <v>260</v>
      </c>
      <c r="C65" s="57"/>
      <c r="D65" s="49"/>
    </row>
    <row r="66" spans="1:4" x14ac:dyDescent="0.25">
      <c r="A66" s="58">
        <v>13401</v>
      </c>
      <c r="B66" s="52" t="s">
        <v>277</v>
      </c>
      <c r="C66" s="57">
        <v>224352</v>
      </c>
      <c r="D66" s="49"/>
    </row>
    <row r="67" spans="1:4" x14ac:dyDescent="0.25">
      <c r="A67" s="58">
        <v>13401</v>
      </c>
      <c r="B67" s="52" t="s">
        <v>278</v>
      </c>
      <c r="C67" s="57">
        <v>497064</v>
      </c>
      <c r="D67" s="49"/>
    </row>
    <row r="68" spans="1:4" x14ac:dyDescent="0.25">
      <c r="A68" s="58">
        <v>13401</v>
      </c>
      <c r="B68" s="52" t="s">
        <v>223</v>
      </c>
      <c r="C68" s="57">
        <v>72576</v>
      </c>
      <c r="D68" s="49"/>
    </row>
    <row r="69" spans="1:4" x14ac:dyDescent="0.25">
      <c r="A69" s="58">
        <v>13401</v>
      </c>
      <c r="B69" s="52" t="s">
        <v>224</v>
      </c>
      <c r="C69" s="57">
        <v>691200</v>
      </c>
      <c r="D69" s="49"/>
    </row>
    <row r="70" spans="1:4" x14ac:dyDescent="0.25">
      <c r="A70" s="46">
        <v>13200</v>
      </c>
      <c r="B70" s="50" t="s">
        <v>256</v>
      </c>
      <c r="C70" s="57"/>
      <c r="D70" s="49"/>
    </row>
    <row r="71" spans="1:4" x14ac:dyDescent="0.25">
      <c r="A71" s="46">
        <v>13201</v>
      </c>
      <c r="B71" s="50" t="s">
        <v>257</v>
      </c>
      <c r="C71" s="57"/>
      <c r="D71" s="49"/>
    </row>
    <row r="72" spans="1:4" x14ac:dyDescent="0.25">
      <c r="A72" s="58">
        <v>13203</v>
      </c>
      <c r="B72" s="52" t="s">
        <v>279</v>
      </c>
      <c r="C72" s="57">
        <v>108000</v>
      </c>
      <c r="D72" s="49"/>
    </row>
    <row r="73" spans="1:4" x14ac:dyDescent="0.25">
      <c r="A73" s="58">
        <v>13203</v>
      </c>
      <c r="B73" s="52" t="s">
        <v>280</v>
      </c>
      <c r="C73" s="57">
        <v>380396</v>
      </c>
      <c r="D73" s="49"/>
    </row>
    <row r="74" spans="1:4" x14ac:dyDescent="0.25">
      <c r="A74" s="58">
        <v>13203</v>
      </c>
      <c r="B74" s="52" t="s">
        <v>220</v>
      </c>
      <c r="C74" s="57">
        <v>32000</v>
      </c>
      <c r="D74" s="49"/>
    </row>
    <row r="75" spans="1:4" x14ac:dyDescent="0.25">
      <c r="A75" s="58">
        <v>13203</v>
      </c>
      <c r="B75" s="52" t="s">
        <v>221</v>
      </c>
      <c r="C75" s="57">
        <v>216000</v>
      </c>
      <c r="D75" s="49"/>
    </row>
    <row r="76" spans="1:4" x14ac:dyDescent="0.25">
      <c r="A76" s="58">
        <v>13202</v>
      </c>
      <c r="B76" s="52" t="s">
        <v>259</v>
      </c>
      <c r="C76" s="57">
        <v>8725</v>
      </c>
      <c r="D76" s="49"/>
    </row>
    <row r="77" spans="1:4" x14ac:dyDescent="0.25">
      <c r="A77" s="46">
        <v>13000</v>
      </c>
      <c r="B77" s="50" t="s">
        <v>53</v>
      </c>
      <c r="C77" s="57"/>
      <c r="D77" s="49"/>
    </row>
    <row r="78" spans="1:4" x14ac:dyDescent="0.25">
      <c r="A78" s="46">
        <v>13100</v>
      </c>
      <c r="B78" s="50" t="s">
        <v>254</v>
      </c>
      <c r="C78" s="57"/>
      <c r="D78" s="49"/>
    </row>
    <row r="79" spans="1:4" x14ac:dyDescent="0.25">
      <c r="A79" s="58">
        <v>13105</v>
      </c>
      <c r="B79" s="52" t="s">
        <v>255</v>
      </c>
      <c r="C79" s="57">
        <v>369240</v>
      </c>
      <c r="D79" s="49"/>
    </row>
    <row r="80" spans="1:4" x14ac:dyDescent="0.25">
      <c r="A80" s="46">
        <v>16100</v>
      </c>
      <c r="B80" s="59" t="s">
        <v>267</v>
      </c>
      <c r="C80" s="57"/>
      <c r="D80" s="49"/>
    </row>
    <row r="81" spans="1:6" x14ac:dyDescent="0.25">
      <c r="A81" s="58">
        <v>16100</v>
      </c>
      <c r="B81" s="52" t="s">
        <v>267</v>
      </c>
      <c r="C81" s="57"/>
      <c r="D81" s="49"/>
    </row>
    <row r="82" spans="1:6" x14ac:dyDescent="0.25">
      <c r="A82" s="58">
        <v>16110</v>
      </c>
      <c r="B82" s="52" t="s">
        <v>268</v>
      </c>
      <c r="C82" s="57">
        <v>396000</v>
      </c>
      <c r="D82" s="49"/>
    </row>
    <row r="83" spans="1:6" x14ac:dyDescent="0.25">
      <c r="A83" s="60">
        <v>2000</v>
      </c>
      <c r="B83" s="61" t="s">
        <v>226</v>
      </c>
      <c r="C83" s="61"/>
      <c r="D83" s="62">
        <f>SUM(C84:C156)-C84-C115-C136-C148</f>
        <v>2629091</v>
      </c>
      <c r="E83" s="63"/>
      <c r="F83" s="63"/>
    </row>
    <row r="84" spans="1:6" x14ac:dyDescent="0.25">
      <c r="A84" s="46"/>
      <c r="B84" s="47" t="s">
        <v>200</v>
      </c>
      <c r="C84" s="48">
        <f>SUM(C85:C114)</f>
        <v>580000</v>
      </c>
      <c r="D84" s="49"/>
    </row>
    <row r="85" spans="1:6" x14ac:dyDescent="0.25">
      <c r="A85" s="46"/>
      <c r="B85" s="50" t="s">
        <v>281</v>
      </c>
      <c r="C85" s="57"/>
      <c r="D85" s="49"/>
    </row>
    <row r="86" spans="1:6" x14ac:dyDescent="0.25">
      <c r="A86" s="46">
        <v>21103</v>
      </c>
      <c r="B86" s="52" t="s">
        <v>282</v>
      </c>
      <c r="C86" s="57">
        <v>25460</v>
      </c>
      <c r="D86" s="49"/>
    </row>
    <row r="87" spans="1:6" x14ac:dyDescent="0.25">
      <c r="A87" s="46">
        <v>21207</v>
      </c>
      <c r="B87" s="52" t="s">
        <v>283</v>
      </c>
      <c r="C87" s="57">
        <v>5000</v>
      </c>
      <c r="D87" s="49"/>
    </row>
    <row r="88" spans="1:6" x14ac:dyDescent="0.25">
      <c r="A88" s="46">
        <v>21402</v>
      </c>
      <c r="B88" s="52" t="s">
        <v>284</v>
      </c>
      <c r="C88" s="57">
        <v>25000</v>
      </c>
      <c r="D88" s="49"/>
    </row>
    <row r="89" spans="1:6" x14ac:dyDescent="0.25">
      <c r="A89" s="46">
        <v>21505</v>
      </c>
      <c r="B89" s="52" t="s">
        <v>285</v>
      </c>
      <c r="C89" s="57">
        <v>10000</v>
      </c>
      <c r="D89" s="49"/>
    </row>
    <row r="90" spans="1:6" x14ac:dyDescent="0.25">
      <c r="A90" s="46">
        <v>21601</v>
      </c>
      <c r="B90" s="52" t="s">
        <v>286</v>
      </c>
      <c r="C90" s="57">
        <v>5000</v>
      </c>
      <c r="D90" s="49"/>
    </row>
    <row r="91" spans="1:6" x14ac:dyDescent="0.25">
      <c r="A91" s="46">
        <v>21801</v>
      </c>
      <c r="B91" s="52" t="s">
        <v>287</v>
      </c>
      <c r="C91" s="57">
        <v>7540</v>
      </c>
      <c r="D91" s="49"/>
    </row>
    <row r="92" spans="1:6" x14ac:dyDescent="0.25">
      <c r="A92" s="46">
        <v>22000</v>
      </c>
      <c r="B92" s="50" t="s">
        <v>227</v>
      </c>
      <c r="C92" s="57"/>
      <c r="D92" s="49"/>
    </row>
    <row r="93" spans="1:6" x14ac:dyDescent="0.25">
      <c r="A93" s="46">
        <v>22101</v>
      </c>
      <c r="B93" s="52" t="s">
        <v>288</v>
      </c>
      <c r="C93" s="57">
        <v>60000</v>
      </c>
      <c r="D93" s="49"/>
    </row>
    <row r="94" spans="1:6" x14ac:dyDescent="0.25">
      <c r="A94" s="46">
        <v>22300</v>
      </c>
      <c r="B94" s="52" t="s">
        <v>289</v>
      </c>
      <c r="C94" s="57">
        <v>5000</v>
      </c>
      <c r="D94" s="49"/>
    </row>
    <row r="95" spans="1:6" x14ac:dyDescent="0.25">
      <c r="A95" s="46">
        <v>24000</v>
      </c>
      <c r="B95" s="50" t="s">
        <v>290</v>
      </c>
      <c r="C95" s="56"/>
      <c r="D95" s="49"/>
    </row>
    <row r="96" spans="1:6" x14ac:dyDescent="0.25">
      <c r="A96" s="46">
        <v>24100</v>
      </c>
      <c r="B96" s="52" t="s">
        <v>291</v>
      </c>
      <c r="C96" s="57">
        <v>8000</v>
      </c>
      <c r="D96" s="49"/>
    </row>
    <row r="97" spans="1:4" x14ac:dyDescent="0.25">
      <c r="A97" s="46">
        <v>24200</v>
      </c>
      <c r="B97" s="52" t="s">
        <v>292</v>
      </c>
      <c r="C97" s="57">
        <v>10000</v>
      </c>
      <c r="D97" s="49"/>
    </row>
    <row r="98" spans="1:4" x14ac:dyDescent="0.25">
      <c r="A98" s="46">
        <v>24300</v>
      </c>
      <c r="B98" s="52" t="s">
        <v>293</v>
      </c>
      <c r="C98" s="57">
        <v>5000</v>
      </c>
      <c r="D98" s="49"/>
    </row>
    <row r="99" spans="1:4" x14ac:dyDescent="0.25">
      <c r="A99" s="46">
        <v>24500</v>
      </c>
      <c r="B99" s="52" t="s">
        <v>294</v>
      </c>
      <c r="C99" s="57">
        <v>2000</v>
      </c>
      <c r="D99" s="49"/>
    </row>
    <row r="100" spans="1:4" x14ac:dyDescent="0.25">
      <c r="A100" s="46">
        <v>24601</v>
      </c>
      <c r="B100" s="52" t="s">
        <v>295</v>
      </c>
      <c r="C100" s="57">
        <v>50000</v>
      </c>
      <c r="D100" s="49"/>
    </row>
    <row r="101" spans="1:4" x14ac:dyDescent="0.25">
      <c r="A101" s="46">
        <v>24701</v>
      </c>
      <c r="B101" s="52" t="s">
        <v>296</v>
      </c>
      <c r="C101" s="57">
        <v>5000</v>
      </c>
      <c r="D101" s="49"/>
    </row>
    <row r="102" spans="1:4" x14ac:dyDescent="0.25">
      <c r="A102" s="46">
        <v>24801</v>
      </c>
      <c r="B102" s="52" t="s">
        <v>297</v>
      </c>
      <c r="C102" s="57">
        <v>5000</v>
      </c>
      <c r="D102" s="49"/>
    </row>
    <row r="103" spans="1:4" x14ac:dyDescent="0.25">
      <c r="A103" s="46">
        <v>24903</v>
      </c>
      <c r="B103" s="52" t="s">
        <v>298</v>
      </c>
      <c r="C103" s="57">
        <v>15000</v>
      </c>
      <c r="D103" s="49"/>
    </row>
    <row r="104" spans="1:4" x14ac:dyDescent="0.25">
      <c r="A104" s="46">
        <v>26000</v>
      </c>
      <c r="B104" s="50" t="s">
        <v>299</v>
      </c>
      <c r="C104" s="56"/>
      <c r="D104" s="49"/>
    </row>
    <row r="105" spans="1:4" x14ac:dyDescent="0.25">
      <c r="A105" s="46">
        <v>26101</v>
      </c>
      <c r="B105" s="52" t="s">
        <v>229</v>
      </c>
      <c r="C105" s="57">
        <v>30000</v>
      </c>
      <c r="D105" s="49"/>
    </row>
    <row r="106" spans="1:4" x14ac:dyDescent="0.25">
      <c r="A106" s="46">
        <v>27000</v>
      </c>
      <c r="B106" s="50" t="s">
        <v>54</v>
      </c>
      <c r="C106" s="56"/>
      <c r="D106" s="49"/>
    </row>
    <row r="107" spans="1:4" x14ac:dyDescent="0.25">
      <c r="A107" s="46">
        <v>27101</v>
      </c>
      <c r="B107" s="52" t="s">
        <v>300</v>
      </c>
      <c r="C107" s="57">
        <v>40000</v>
      </c>
      <c r="D107" s="49"/>
    </row>
    <row r="108" spans="1:4" x14ac:dyDescent="0.25">
      <c r="A108" s="46">
        <v>29000</v>
      </c>
      <c r="B108" s="50" t="s">
        <v>301</v>
      </c>
      <c r="C108" s="56"/>
      <c r="D108" s="49"/>
    </row>
    <row r="109" spans="1:4" x14ac:dyDescent="0.25">
      <c r="A109" s="46">
        <v>29101</v>
      </c>
      <c r="B109" s="52" t="s">
        <v>302</v>
      </c>
      <c r="C109" s="57">
        <v>50000</v>
      </c>
      <c r="D109" s="49"/>
    </row>
    <row r="110" spans="1:4" x14ac:dyDescent="0.25">
      <c r="A110" s="46">
        <v>29600</v>
      </c>
      <c r="B110" s="50" t="s">
        <v>303</v>
      </c>
      <c r="C110" s="56"/>
      <c r="D110" s="49"/>
    </row>
    <row r="111" spans="1:4" x14ac:dyDescent="0.25">
      <c r="A111" s="46">
        <v>29601</v>
      </c>
      <c r="B111" s="52" t="s">
        <v>304</v>
      </c>
      <c r="C111" s="57">
        <v>87000</v>
      </c>
      <c r="D111" s="49"/>
    </row>
    <row r="112" spans="1:4" x14ac:dyDescent="0.25">
      <c r="A112" s="46">
        <v>29602</v>
      </c>
      <c r="B112" s="52" t="s">
        <v>305</v>
      </c>
      <c r="C112" s="57">
        <v>80000</v>
      </c>
      <c r="D112" s="49"/>
    </row>
    <row r="113" spans="1:4" x14ac:dyDescent="0.25">
      <c r="A113" s="46">
        <v>29800</v>
      </c>
      <c r="B113" s="59" t="s">
        <v>306</v>
      </c>
      <c r="C113" s="56"/>
      <c r="D113" s="49"/>
    </row>
    <row r="114" spans="1:4" x14ac:dyDescent="0.25">
      <c r="A114" s="46">
        <v>29801</v>
      </c>
      <c r="B114" s="52" t="s">
        <v>307</v>
      </c>
      <c r="C114" s="57">
        <v>50000</v>
      </c>
      <c r="D114" s="49"/>
    </row>
    <row r="115" spans="1:4" ht="27" x14ac:dyDescent="0.25">
      <c r="A115" s="46"/>
      <c r="B115" s="54" t="s">
        <v>248</v>
      </c>
      <c r="C115" s="48">
        <f>SUM(C116:C135)</f>
        <v>1419743</v>
      </c>
      <c r="D115" s="49"/>
    </row>
    <row r="116" spans="1:4" x14ac:dyDescent="0.25">
      <c r="A116" s="46"/>
      <c r="B116" s="50" t="s">
        <v>281</v>
      </c>
      <c r="C116" s="56"/>
      <c r="D116" s="49"/>
    </row>
    <row r="117" spans="1:4" x14ac:dyDescent="0.25">
      <c r="A117" s="46">
        <v>21103</v>
      </c>
      <c r="B117" s="52" t="s">
        <v>282</v>
      </c>
      <c r="C117" s="57">
        <v>48187</v>
      </c>
      <c r="D117" s="49"/>
    </row>
    <row r="118" spans="1:4" x14ac:dyDescent="0.25">
      <c r="A118" s="46">
        <v>21207</v>
      </c>
      <c r="B118" s="52" t="s">
        <v>283</v>
      </c>
      <c r="C118" s="57">
        <v>6000</v>
      </c>
      <c r="D118" s="49"/>
    </row>
    <row r="119" spans="1:4" x14ac:dyDescent="0.25">
      <c r="A119" s="46">
        <v>21402</v>
      </c>
      <c r="B119" s="52" t="s">
        <v>284</v>
      </c>
      <c r="C119" s="57">
        <v>8000</v>
      </c>
      <c r="D119" s="49"/>
    </row>
    <row r="120" spans="1:4" x14ac:dyDescent="0.25">
      <c r="A120" s="46">
        <v>21505</v>
      </c>
      <c r="B120" s="52" t="s">
        <v>285</v>
      </c>
      <c r="C120" s="57">
        <v>50000</v>
      </c>
      <c r="D120" s="49"/>
    </row>
    <row r="121" spans="1:4" x14ac:dyDescent="0.25">
      <c r="A121" s="46">
        <v>21601</v>
      </c>
      <c r="B121" s="52" t="s">
        <v>286</v>
      </c>
      <c r="C121" s="57">
        <v>5000</v>
      </c>
      <c r="D121" s="49"/>
    </row>
    <row r="122" spans="1:4" x14ac:dyDescent="0.25">
      <c r="A122" s="46">
        <v>22000</v>
      </c>
      <c r="B122" s="50" t="s">
        <v>227</v>
      </c>
      <c r="C122" s="57"/>
      <c r="D122" s="49"/>
    </row>
    <row r="123" spans="1:4" x14ac:dyDescent="0.25">
      <c r="A123" s="46">
        <v>22101</v>
      </c>
      <c r="B123" s="52" t="s">
        <v>288</v>
      </c>
      <c r="C123" s="57">
        <v>40000</v>
      </c>
      <c r="D123" s="49"/>
    </row>
    <row r="124" spans="1:4" x14ac:dyDescent="0.25">
      <c r="A124" s="46">
        <v>22300</v>
      </c>
      <c r="B124" s="52" t="s">
        <v>289</v>
      </c>
      <c r="C124" s="57">
        <v>10000</v>
      </c>
      <c r="D124" s="49"/>
    </row>
    <row r="125" spans="1:4" x14ac:dyDescent="0.25">
      <c r="A125" s="46">
        <v>24000</v>
      </c>
      <c r="B125" s="50" t="s">
        <v>290</v>
      </c>
      <c r="C125" s="56"/>
      <c r="D125" s="49"/>
    </row>
    <row r="126" spans="1:4" x14ac:dyDescent="0.25">
      <c r="A126" s="46">
        <v>24601</v>
      </c>
      <c r="B126" s="52" t="s">
        <v>295</v>
      </c>
      <c r="C126" s="57">
        <v>60000</v>
      </c>
      <c r="D126" s="49"/>
    </row>
    <row r="127" spans="1:4" x14ac:dyDescent="0.25">
      <c r="A127" s="46">
        <v>26000</v>
      </c>
      <c r="B127" s="50" t="s">
        <v>299</v>
      </c>
      <c r="C127" s="56"/>
      <c r="D127" s="49"/>
    </row>
    <row r="128" spans="1:4" x14ac:dyDescent="0.25">
      <c r="A128" s="46">
        <v>26101</v>
      </c>
      <c r="B128" s="52" t="s">
        <v>229</v>
      </c>
      <c r="C128" s="57">
        <v>1039556</v>
      </c>
      <c r="D128" s="49"/>
    </row>
    <row r="129" spans="1:4" x14ac:dyDescent="0.25">
      <c r="A129" s="46">
        <v>29000</v>
      </c>
      <c r="B129" s="50" t="s">
        <v>301</v>
      </c>
      <c r="C129" s="56"/>
      <c r="D129" s="49"/>
    </row>
    <row r="130" spans="1:4" x14ac:dyDescent="0.25">
      <c r="A130" s="46">
        <v>29101</v>
      </c>
      <c r="B130" s="52" t="s">
        <v>302</v>
      </c>
      <c r="C130" s="57">
        <v>3000</v>
      </c>
      <c r="D130" s="49"/>
    </row>
    <row r="131" spans="1:4" x14ac:dyDescent="0.25">
      <c r="A131" s="46">
        <v>29600</v>
      </c>
      <c r="B131" s="50" t="s">
        <v>303</v>
      </c>
      <c r="C131" s="56"/>
      <c r="D131" s="49"/>
    </row>
    <row r="132" spans="1:4" x14ac:dyDescent="0.25">
      <c r="A132" s="46">
        <v>29601</v>
      </c>
      <c r="B132" s="52" t="s">
        <v>304</v>
      </c>
      <c r="C132" s="57">
        <v>40000</v>
      </c>
      <c r="D132" s="49"/>
    </row>
    <row r="133" spans="1:4" x14ac:dyDescent="0.25">
      <c r="A133" s="46">
        <v>29602</v>
      </c>
      <c r="B133" s="52" t="s">
        <v>305</v>
      </c>
      <c r="C133" s="57">
        <v>30000</v>
      </c>
      <c r="D133" s="49"/>
    </row>
    <row r="134" spans="1:4" x14ac:dyDescent="0.25">
      <c r="A134" s="46">
        <v>29800</v>
      </c>
      <c r="B134" s="59" t="s">
        <v>306</v>
      </c>
      <c r="C134" s="56"/>
      <c r="D134" s="49"/>
    </row>
    <row r="135" spans="1:4" x14ac:dyDescent="0.25">
      <c r="A135" s="46">
        <v>29801</v>
      </c>
      <c r="B135" s="52" t="s">
        <v>307</v>
      </c>
      <c r="C135" s="57">
        <v>80000</v>
      </c>
      <c r="D135" s="49"/>
    </row>
    <row r="136" spans="1:4" x14ac:dyDescent="0.25">
      <c r="A136" s="46"/>
      <c r="B136" s="47" t="s">
        <v>269</v>
      </c>
      <c r="C136" s="48">
        <f>SUM(C137:C147)</f>
        <v>581348</v>
      </c>
      <c r="D136" s="49"/>
    </row>
    <row r="137" spans="1:4" x14ac:dyDescent="0.25">
      <c r="A137" s="46">
        <v>24000</v>
      </c>
      <c r="B137" s="50" t="s">
        <v>290</v>
      </c>
      <c r="C137" s="56"/>
      <c r="D137" s="49"/>
    </row>
    <row r="138" spans="1:4" x14ac:dyDescent="0.25">
      <c r="A138" s="46">
        <v>24600</v>
      </c>
      <c r="B138" s="56" t="s">
        <v>308</v>
      </c>
      <c r="C138" s="57">
        <v>40000</v>
      </c>
      <c r="D138" s="49"/>
    </row>
    <row r="139" spans="1:4" x14ac:dyDescent="0.25">
      <c r="A139" s="46">
        <v>25000</v>
      </c>
      <c r="B139" s="59" t="s">
        <v>309</v>
      </c>
      <c r="C139" s="56"/>
      <c r="D139" s="49"/>
    </row>
    <row r="140" spans="1:4" x14ac:dyDescent="0.25">
      <c r="A140" s="46">
        <v>25101</v>
      </c>
      <c r="B140" s="52" t="s">
        <v>228</v>
      </c>
      <c r="C140" s="57">
        <v>350000</v>
      </c>
      <c r="D140" s="49"/>
    </row>
    <row r="141" spans="1:4" x14ac:dyDescent="0.25">
      <c r="A141" s="46">
        <v>26000</v>
      </c>
      <c r="B141" s="50" t="s">
        <v>299</v>
      </c>
      <c r="C141" s="56"/>
      <c r="D141" s="49"/>
    </row>
    <row r="142" spans="1:4" x14ac:dyDescent="0.25">
      <c r="A142" s="46">
        <v>26100</v>
      </c>
      <c r="B142" s="52" t="s">
        <v>310</v>
      </c>
      <c r="C142" s="57">
        <v>103348</v>
      </c>
      <c r="D142" s="49"/>
    </row>
    <row r="143" spans="1:4" x14ac:dyDescent="0.25">
      <c r="A143" s="46">
        <v>27000</v>
      </c>
      <c r="B143" s="50" t="s">
        <v>54</v>
      </c>
      <c r="C143" s="56"/>
      <c r="D143" s="49"/>
    </row>
    <row r="144" spans="1:4" x14ac:dyDescent="0.25">
      <c r="A144" s="46">
        <v>27100</v>
      </c>
      <c r="B144" s="52" t="s">
        <v>311</v>
      </c>
      <c r="C144" s="57">
        <v>40000</v>
      </c>
      <c r="D144" s="49"/>
    </row>
    <row r="145" spans="1:6" x14ac:dyDescent="0.25">
      <c r="A145" s="46">
        <v>29600</v>
      </c>
      <c r="B145" s="50" t="s">
        <v>303</v>
      </c>
      <c r="C145" s="56"/>
      <c r="D145" s="49"/>
    </row>
    <row r="146" spans="1:6" x14ac:dyDescent="0.25">
      <c r="A146" s="46">
        <v>29601</v>
      </c>
      <c r="B146" s="64" t="s">
        <v>312</v>
      </c>
      <c r="C146" s="65">
        <v>30000</v>
      </c>
      <c r="D146" s="49"/>
    </row>
    <row r="147" spans="1:6" x14ac:dyDescent="0.25">
      <c r="A147" s="46">
        <v>29602</v>
      </c>
      <c r="B147" s="64" t="s">
        <v>313</v>
      </c>
      <c r="C147" s="65">
        <v>18000</v>
      </c>
      <c r="D147" s="49"/>
    </row>
    <row r="148" spans="1:6" x14ac:dyDescent="0.25">
      <c r="A148" s="46"/>
      <c r="B148" s="47" t="s">
        <v>201</v>
      </c>
      <c r="C148" s="48">
        <f>SUM(C149:C156)</f>
        <v>48000</v>
      </c>
      <c r="D148" s="49"/>
    </row>
    <row r="149" spans="1:6" x14ac:dyDescent="0.25">
      <c r="A149" s="46"/>
      <c r="B149" s="50" t="s">
        <v>281</v>
      </c>
      <c r="C149" s="66"/>
      <c r="D149" s="49"/>
    </row>
    <row r="150" spans="1:6" x14ac:dyDescent="0.25">
      <c r="A150" s="46">
        <v>21103</v>
      </c>
      <c r="B150" s="52" t="s">
        <v>314</v>
      </c>
      <c r="C150" s="57">
        <v>8000</v>
      </c>
      <c r="D150" s="49"/>
    </row>
    <row r="151" spans="1:6" x14ac:dyDescent="0.25">
      <c r="A151" s="46">
        <v>22000</v>
      </c>
      <c r="B151" s="50" t="s">
        <v>227</v>
      </c>
      <c r="C151" s="66"/>
      <c r="D151" s="49"/>
    </row>
    <row r="152" spans="1:6" x14ac:dyDescent="0.25">
      <c r="A152" s="46">
        <v>22101</v>
      </c>
      <c r="B152" s="52" t="s">
        <v>315</v>
      </c>
      <c r="C152" s="57">
        <v>30000</v>
      </c>
      <c r="D152" s="49"/>
    </row>
    <row r="153" spans="1:6" x14ac:dyDescent="0.25">
      <c r="A153" s="46">
        <v>26000</v>
      </c>
      <c r="B153" s="50" t="s">
        <v>299</v>
      </c>
      <c r="C153" s="66"/>
      <c r="D153" s="49"/>
    </row>
    <row r="154" spans="1:6" x14ac:dyDescent="0.25">
      <c r="A154" s="46">
        <v>26101</v>
      </c>
      <c r="B154" s="52" t="s">
        <v>316</v>
      </c>
      <c r="C154" s="57">
        <v>5000</v>
      </c>
      <c r="D154" s="49"/>
    </row>
    <row r="155" spans="1:6" x14ac:dyDescent="0.25">
      <c r="A155" s="46">
        <v>29600</v>
      </c>
      <c r="B155" s="50" t="s">
        <v>303</v>
      </c>
      <c r="C155" s="66"/>
      <c r="D155" s="49"/>
    </row>
    <row r="156" spans="1:6" x14ac:dyDescent="0.25">
      <c r="A156" s="46">
        <v>29601</v>
      </c>
      <c r="B156" s="52" t="s">
        <v>317</v>
      </c>
      <c r="C156" s="57">
        <v>5000</v>
      </c>
      <c r="D156" s="49"/>
    </row>
    <row r="157" spans="1:6" x14ac:dyDescent="0.25">
      <c r="A157" s="60">
        <v>30000</v>
      </c>
      <c r="B157" s="67" t="s">
        <v>230</v>
      </c>
      <c r="C157" s="67"/>
      <c r="D157" s="62">
        <f>SUM(C158:C228)-C158-C185-C214-C219</f>
        <v>3366066</v>
      </c>
      <c r="E157" s="68"/>
      <c r="F157" s="68"/>
    </row>
    <row r="158" spans="1:6" x14ac:dyDescent="0.25">
      <c r="A158" s="46"/>
      <c r="B158" s="47" t="s">
        <v>200</v>
      </c>
      <c r="C158" s="48">
        <f>SUM(C159:C184)</f>
        <v>550000</v>
      </c>
      <c r="D158" s="49"/>
    </row>
    <row r="159" spans="1:6" x14ac:dyDescent="0.25">
      <c r="A159" s="46">
        <v>31000</v>
      </c>
      <c r="B159" s="50" t="s">
        <v>55</v>
      </c>
      <c r="C159" s="56"/>
      <c r="D159" s="49"/>
    </row>
    <row r="160" spans="1:6" x14ac:dyDescent="0.25">
      <c r="A160" s="58">
        <v>31101</v>
      </c>
      <c r="B160" s="65" t="s">
        <v>318</v>
      </c>
      <c r="C160" s="65">
        <v>6000</v>
      </c>
      <c r="D160" s="49"/>
    </row>
    <row r="161" spans="1:4" x14ac:dyDescent="0.25">
      <c r="A161" s="58">
        <v>31401</v>
      </c>
      <c r="B161" s="65" t="s">
        <v>319</v>
      </c>
      <c r="C161" s="65">
        <v>2000</v>
      </c>
      <c r="D161" s="49"/>
    </row>
    <row r="162" spans="1:4" x14ac:dyDescent="0.25">
      <c r="A162" s="58">
        <v>31501</v>
      </c>
      <c r="B162" s="65" t="s">
        <v>320</v>
      </c>
      <c r="C162" s="65">
        <v>40000</v>
      </c>
      <c r="D162" s="49"/>
    </row>
    <row r="163" spans="1:4" x14ac:dyDescent="0.25">
      <c r="A163" s="46">
        <v>32000</v>
      </c>
      <c r="B163" s="50" t="s">
        <v>56</v>
      </c>
      <c r="C163" s="56"/>
      <c r="D163" s="49"/>
    </row>
    <row r="164" spans="1:4" x14ac:dyDescent="0.25">
      <c r="A164" s="58">
        <v>32602</v>
      </c>
      <c r="B164" s="65" t="s">
        <v>321</v>
      </c>
      <c r="C164" s="65">
        <v>5000</v>
      </c>
      <c r="D164" s="49"/>
    </row>
    <row r="165" spans="1:4" x14ac:dyDescent="0.25">
      <c r="A165" s="46">
        <v>33000</v>
      </c>
      <c r="B165" s="50" t="s">
        <v>322</v>
      </c>
      <c r="C165" s="56"/>
      <c r="D165" s="49"/>
    </row>
    <row r="166" spans="1:4" ht="27" x14ac:dyDescent="0.25">
      <c r="A166" s="58">
        <v>33202</v>
      </c>
      <c r="B166" s="69" t="s">
        <v>323</v>
      </c>
      <c r="C166" s="65">
        <v>20000</v>
      </c>
      <c r="D166" s="49"/>
    </row>
    <row r="167" spans="1:4" x14ac:dyDescent="0.25">
      <c r="A167" s="46">
        <v>3400</v>
      </c>
      <c r="B167" s="50" t="s">
        <v>57</v>
      </c>
      <c r="C167" s="56"/>
      <c r="D167" s="49"/>
    </row>
    <row r="168" spans="1:4" x14ac:dyDescent="0.25">
      <c r="A168" s="58">
        <v>34901</v>
      </c>
      <c r="B168" s="65" t="s">
        <v>324</v>
      </c>
      <c r="C168" s="65">
        <v>2000</v>
      </c>
      <c r="D168" s="49"/>
    </row>
    <row r="169" spans="1:4" x14ac:dyDescent="0.25">
      <c r="A169" s="46">
        <v>3500</v>
      </c>
      <c r="B169" s="50" t="s">
        <v>58</v>
      </c>
      <c r="C169" s="56"/>
      <c r="D169" s="49"/>
    </row>
    <row r="170" spans="1:4" x14ac:dyDescent="0.25">
      <c r="A170" s="58">
        <v>35101</v>
      </c>
      <c r="B170" s="70" t="s">
        <v>325</v>
      </c>
      <c r="C170" s="65">
        <v>5000</v>
      </c>
      <c r="D170" s="49"/>
    </row>
    <row r="171" spans="1:4" ht="27" x14ac:dyDescent="0.25">
      <c r="A171" s="58">
        <v>35201</v>
      </c>
      <c r="B171" s="70" t="s">
        <v>326</v>
      </c>
      <c r="C171" s="65">
        <v>15000</v>
      </c>
      <c r="D171" s="49"/>
    </row>
    <row r="172" spans="1:4" x14ac:dyDescent="0.25">
      <c r="A172" s="58">
        <v>35501</v>
      </c>
      <c r="B172" s="70" t="s">
        <v>327</v>
      </c>
      <c r="C172" s="65">
        <v>65000</v>
      </c>
      <c r="D172" s="49"/>
    </row>
    <row r="173" spans="1:4" x14ac:dyDescent="0.25">
      <c r="A173" s="58">
        <v>35701</v>
      </c>
      <c r="B173" s="70" t="s">
        <v>328</v>
      </c>
      <c r="C173" s="65">
        <v>60000</v>
      </c>
      <c r="D173" s="49"/>
    </row>
    <row r="174" spans="1:4" x14ac:dyDescent="0.25">
      <c r="A174" s="58">
        <v>35802</v>
      </c>
      <c r="B174" s="70" t="s">
        <v>329</v>
      </c>
      <c r="C174" s="65">
        <v>35000</v>
      </c>
      <c r="D174" s="49"/>
    </row>
    <row r="175" spans="1:4" x14ac:dyDescent="0.25">
      <c r="A175" s="58">
        <v>35901</v>
      </c>
      <c r="B175" s="70" t="s">
        <v>330</v>
      </c>
      <c r="C175" s="65">
        <v>5000</v>
      </c>
      <c r="D175" s="49"/>
    </row>
    <row r="176" spans="1:4" x14ac:dyDescent="0.25">
      <c r="A176" s="46">
        <v>3600</v>
      </c>
      <c r="B176" s="50" t="s">
        <v>59</v>
      </c>
      <c r="C176" s="56"/>
      <c r="D176" s="49"/>
    </row>
    <row r="177" spans="1:4" ht="27" x14ac:dyDescent="0.25">
      <c r="A177" s="58">
        <v>36101</v>
      </c>
      <c r="B177" s="70" t="s">
        <v>331</v>
      </c>
      <c r="C177" s="65">
        <v>35000</v>
      </c>
      <c r="D177" s="49"/>
    </row>
    <row r="178" spans="1:4" x14ac:dyDescent="0.25">
      <c r="A178" s="46">
        <v>3700</v>
      </c>
      <c r="B178" s="50" t="s">
        <v>60</v>
      </c>
      <c r="C178" s="56"/>
      <c r="D178" s="49"/>
    </row>
    <row r="179" spans="1:4" x14ac:dyDescent="0.25">
      <c r="A179" s="58">
        <v>37501</v>
      </c>
      <c r="B179" s="65" t="s">
        <v>332</v>
      </c>
      <c r="C179" s="65">
        <v>35000</v>
      </c>
      <c r="D179" s="49"/>
    </row>
    <row r="180" spans="1:4" x14ac:dyDescent="0.25">
      <c r="A180" s="46">
        <v>3800</v>
      </c>
      <c r="B180" s="50" t="s">
        <v>61</v>
      </c>
      <c r="C180" s="56"/>
      <c r="D180" s="49"/>
    </row>
    <row r="181" spans="1:4" x14ac:dyDescent="0.25">
      <c r="A181" s="46">
        <v>38200</v>
      </c>
      <c r="B181" s="50" t="s">
        <v>333</v>
      </c>
      <c r="C181" s="56"/>
      <c r="D181" s="49"/>
    </row>
    <row r="182" spans="1:4" x14ac:dyDescent="0.25">
      <c r="A182" s="58">
        <v>38202</v>
      </c>
      <c r="B182" s="65" t="s">
        <v>334</v>
      </c>
      <c r="C182" s="65">
        <v>180000</v>
      </c>
      <c r="D182" s="49"/>
    </row>
    <row r="183" spans="1:4" x14ac:dyDescent="0.25">
      <c r="A183" s="58">
        <v>3920</v>
      </c>
      <c r="B183" s="50" t="s">
        <v>335</v>
      </c>
      <c r="C183" s="65"/>
      <c r="D183" s="49"/>
    </row>
    <row r="184" spans="1:4" x14ac:dyDescent="0.25">
      <c r="A184" s="58">
        <v>39208</v>
      </c>
      <c r="B184" s="65" t="s">
        <v>336</v>
      </c>
      <c r="C184" s="65">
        <v>40000</v>
      </c>
      <c r="D184" s="49"/>
    </row>
    <row r="185" spans="1:4" ht="27" x14ac:dyDescent="0.25">
      <c r="A185" s="46"/>
      <c r="B185" s="54" t="s">
        <v>248</v>
      </c>
      <c r="C185" s="48">
        <f>SUM(C186:C213)</f>
        <v>969152</v>
      </c>
      <c r="D185" s="49"/>
    </row>
    <row r="186" spans="1:4" x14ac:dyDescent="0.25">
      <c r="A186" s="46">
        <v>31000</v>
      </c>
      <c r="B186" s="50" t="s">
        <v>55</v>
      </c>
      <c r="C186" s="56"/>
      <c r="D186" s="49"/>
    </row>
    <row r="187" spans="1:4" x14ac:dyDescent="0.25">
      <c r="A187" s="58">
        <v>31101</v>
      </c>
      <c r="B187" s="65" t="s">
        <v>318</v>
      </c>
      <c r="C187" s="65">
        <v>80000</v>
      </c>
      <c r="D187" s="49"/>
    </row>
    <row r="188" spans="1:4" x14ac:dyDescent="0.25">
      <c r="A188" s="58">
        <v>31401</v>
      </c>
      <c r="B188" s="65" t="s">
        <v>319</v>
      </c>
      <c r="C188" s="65">
        <v>80000</v>
      </c>
      <c r="D188" s="49"/>
    </row>
    <row r="189" spans="1:4" x14ac:dyDescent="0.25">
      <c r="A189" s="58">
        <v>31501</v>
      </c>
      <c r="B189" s="65" t="s">
        <v>320</v>
      </c>
      <c r="C189" s="65">
        <v>25000</v>
      </c>
      <c r="D189" s="49"/>
    </row>
    <row r="190" spans="1:4" x14ac:dyDescent="0.25">
      <c r="A190" s="46">
        <v>32000</v>
      </c>
      <c r="B190" s="50" t="s">
        <v>56</v>
      </c>
      <c r="C190" s="56"/>
      <c r="D190" s="49"/>
    </row>
    <row r="191" spans="1:4" x14ac:dyDescent="0.25">
      <c r="A191" s="58">
        <v>32602</v>
      </c>
      <c r="B191" s="65" t="s">
        <v>321</v>
      </c>
      <c r="C191" s="65">
        <v>15000</v>
      </c>
      <c r="D191" s="49"/>
    </row>
    <row r="192" spans="1:4" x14ac:dyDescent="0.25">
      <c r="A192" s="46"/>
      <c r="B192" s="52"/>
      <c r="C192" s="56"/>
      <c r="D192" s="49"/>
    </row>
    <row r="193" spans="1:4" x14ac:dyDescent="0.25">
      <c r="A193" s="46">
        <v>33000</v>
      </c>
      <c r="B193" s="50" t="s">
        <v>322</v>
      </c>
      <c r="C193" s="56"/>
      <c r="D193" s="49"/>
    </row>
    <row r="194" spans="1:4" ht="27" x14ac:dyDescent="0.25">
      <c r="A194" s="58">
        <v>33202</v>
      </c>
      <c r="B194" s="70" t="s">
        <v>323</v>
      </c>
      <c r="C194" s="65">
        <v>15000</v>
      </c>
      <c r="D194" s="49"/>
    </row>
    <row r="195" spans="1:4" x14ac:dyDescent="0.25">
      <c r="A195" s="46">
        <v>3400</v>
      </c>
      <c r="B195" s="50" t="s">
        <v>57</v>
      </c>
      <c r="C195" s="56"/>
      <c r="D195" s="49"/>
    </row>
    <row r="196" spans="1:4" x14ac:dyDescent="0.25">
      <c r="A196" s="58">
        <v>34901</v>
      </c>
      <c r="B196" s="65" t="s">
        <v>324</v>
      </c>
      <c r="C196" s="65">
        <v>2000</v>
      </c>
      <c r="D196" s="49"/>
    </row>
    <row r="197" spans="1:4" x14ac:dyDescent="0.25">
      <c r="A197" s="46">
        <v>3500</v>
      </c>
      <c r="B197" s="50" t="s">
        <v>58</v>
      </c>
      <c r="C197" s="56"/>
      <c r="D197" s="49"/>
    </row>
    <row r="198" spans="1:4" ht="27" x14ac:dyDescent="0.25">
      <c r="A198" s="58">
        <v>35101</v>
      </c>
      <c r="B198" s="70" t="s">
        <v>337</v>
      </c>
      <c r="C198" s="65">
        <v>5000</v>
      </c>
      <c r="D198" s="49"/>
    </row>
    <row r="199" spans="1:4" ht="27" x14ac:dyDescent="0.25">
      <c r="A199" s="58">
        <v>35201</v>
      </c>
      <c r="B199" s="70" t="s">
        <v>326</v>
      </c>
      <c r="C199" s="65">
        <v>2000</v>
      </c>
      <c r="D199" s="49"/>
    </row>
    <row r="200" spans="1:4" x14ac:dyDescent="0.25">
      <c r="A200" s="58">
        <v>35501</v>
      </c>
      <c r="B200" s="70" t="s">
        <v>327</v>
      </c>
      <c r="C200" s="65">
        <v>20000</v>
      </c>
      <c r="D200" s="49"/>
    </row>
    <row r="201" spans="1:4" x14ac:dyDescent="0.25">
      <c r="A201" s="58">
        <v>35701</v>
      </c>
      <c r="B201" s="70" t="s">
        <v>328</v>
      </c>
      <c r="C201" s="65">
        <v>20000</v>
      </c>
      <c r="D201" s="49"/>
    </row>
    <row r="202" spans="1:4" x14ac:dyDescent="0.25">
      <c r="A202" s="58">
        <v>35802</v>
      </c>
      <c r="B202" s="70" t="s">
        <v>329</v>
      </c>
      <c r="C202" s="65">
        <v>20000</v>
      </c>
      <c r="D202" s="49"/>
    </row>
    <row r="203" spans="1:4" x14ac:dyDescent="0.25">
      <c r="A203" s="58">
        <v>35901</v>
      </c>
      <c r="B203" s="70" t="s">
        <v>330</v>
      </c>
      <c r="C203" s="65">
        <v>5000</v>
      </c>
      <c r="D203" s="49"/>
    </row>
    <row r="204" spans="1:4" x14ac:dyDescent="0.25">
      <c r="A204" s="46">
        <v>3600</v>
      </c>
      <c r="B204" s="50" t="s">
        <v>59</v>
      </c>
      <c r="C204" s="56"/>
      <c r="D204" s="49"/>
    </row>
    <row r="205" spans="1:4" ht="27" x14ac:dyDescent="0.25">
      <c r="A205" s="58">
        <v>36101</v>
      </c>
      <c r="B205" s="70" t="s">
        <v>331</v>
      </c>
      <c r="C205" s="65">
        <v>80000</v>
      </c>
      <c r="D205" s="49"/>
    </row>
    <row r="206" spans="1:4" x14ac:dyDescent="0.25">
      <c r="A206" s="46">
        <v>3700</v>
      </c>
      <c r="B206" s="50" t="s">
        <v>60</v>
      </c>
      <c r="C206" s="56"/>
      <c r="D206" s="49"/>
    </row>
    <row r="207" spans="1:4" x14ac:dyDescent="0.25">
      <c r="A207" s="58">
        <v>37501</v>
      </c>
      <c r="B207" s="65" t="s">
        <v>332</v>
      </c>
      <c r="C207" s="65">
        <v>15000</v>
      </c>
      <c r="D207" s="49"/>
    </row>
    <row r="208" spans="1:4" x14ac:dyDescent="0.25">
      <c r="A208" s="46">
        <v>3800</v>
      </c>
      <c r="B208" s="50" t="s">
        <v>61</v>
      </c>
      <c r="C208" s="56"/>
      <c r="D208" s="49"/>
    </row>
    <row r="209" spans="1:4" x14ac:dyDescent="0.25">
      <c r="A209" s="58">
        <v>38202</v>
      </c>
      <c r="B209" s="65" t="s">
        <v>334</v>
      </c>
      <c r="C209" s="65">
        <v>100000</v>
      </c>
      <c r="D209" s="49"/>
    </row>
    <row r="210" spans="1:4" x14ac:dyDescent="0.25">
      <c r="A210" s="46">
        <v>1800</v>
      </c>
      <c r="B210" s="50" t="s">
        <v>338</v>
      </c>
      <c r="C210" s="57"/>
      <c r="D210" s="49"/>
    </row>
    <row r="211" spans="1:4" x14ac:dyDescent="0.25">
      <c r="A211" s="58">
        <v>39801</v>
      </c>
      <c r="B211" s="52" t="s">
        <v>339</v>
      </c>
      <c r="C211" s="57">
        <v>430000</v>
      </c>
      <c r="D211" s="49"/>
    </row>
    <row r="212" spans="1:4" x14ac:dyDescent="0.25">
      <c r="A212" s="58">
        <v>18200</v>
      </c>
      <c r="B212" s="50" t="s">
        <v>340</v>
      </c>
      <c r="C212" s="57"/>
      <c r="D212" s="49"/>
    </row>
    <row r="213" spans="1:4" x14ac:dyDescent="0.25">
      <c r="A213" s="58">
        <v>39802</v>
      </c>
      <c r="B213" s="52" t="s">
        <v>341</v>
      </c>
      <c r="C213" s="57">
        <v>55152</v>
      </c>
      <c r="D213" s="49"/>
    </row>
    <row r="214" spans="1:4" x14ac:dyDescent="0.25">
      <c r="A214" s="46"/>
      <c r="B214" s="47" t="s">
        <v>269</v>
      </c>
      <c r="C214" s="48">
        <f>SUM(C215:C218)</f>
        <v>1587362</v>
      </c>
      <c r="D214" s="49"/>
    </row>
    <row r="215" spans="1:4" x14ac:dyDescent="0.25">
      <c r="A215" s="46">
        <v>31000</v>
      </c>
      <c r="B215" s="50" t="s">
        <v>55</v>
      </c>
      <c r="C215" s="56"/>
      <c r="D215" s="49"/>
    </row>
    <row r="216" spans="1:4" x14ac:dyDescent="0.25">
      <c r="A216" s="58">
        <v>31102</v>
      </c>
      <c r="B216" s="65" t="s">
        <v>231</v>
      </c>
      <c r="C216" s="65">
        <v>1547362</v>
      </c>
      <c r="D216" s="49"/>
    </row>
    <row r="217" spans="1:4" x14ac:dyDescent="0.25">
      <c r="A217" s="46">
        <v>3500</v>
      </c>
      <c r="B217" s="50" t="s">
        <v>58</v>
      </c>
      <c r="C217" s="56"/>
      <c r="D217" s="49"/>
    </row>
    <row r="218" spans="1:4" x14ac:dyDescent="0.25">
      <c r="A218" s="58">
        <v>35500</v>
      </c>
      <c r="B218" s="65" t="s">
        <v>342</v>
      </c>
      <c r="C218" s="65">
        <v>40000</v>
      </c>
      <c r="D218" s="49"/>
    </row>
    <row r="219" spans="1:4" x14ac:dyDescent="0.25">
      <c r="A219" s="58"/>
      <c r="B219" s="47" t="s">
        <v>201</v>
      </c>
      <c r="C219" s="48">
        <f>SUM(C221:C228)</f>
        <v>259552</v>
      </c>
      <c r="D219" s="49"/>
    </row>
    <row r="220" spans="1:4" x14ac:dyDescent="0.25">
      <c r="A220" s="46">
        <v>3500</v>
      </c>
      <c r="B220" s="50" t="s">
        <v>58</v>
      </c>
      <c r="C220" s="65"/>
      <c r="D220" s="49"/>
    </row>
    <row r="221" spans="1:4" ht="27" x14ac:dyDescent="0.25">
      <c r="A221" s="58">
        <v>35101</v>
      </c>
      <c r="B221" s="70" t="s">
        <v>343</v>
      </c>
      <c r="C221" s="65">
        <v>15000</v>
      </c>
      <c r="D221" s="49"/>
    </row>
    <row r="222" spans="1:4" x14ac:dyDescent="0.25">
      <c r="A222" s="58">
        <v>35501</v>
      </c>
      <c r="B222" s="70" t="s">
        <v>344</v>
      </c>
      <c r="C222" s="65">
        <v>8000</v>
      </c>
      <c r="D222" s="49"/>
    </row>
    <row r="223" spans="1:4" x14ac:dyDescent="0.25">
      <c r="A223" s="46">
        <v>3700</v>
      </c>
      <c r="B223" s="50" t="s">
        <v>60</v>
      </c>
      <c r="C223" s="65"/>
      <c r="D223" s="49"/>
    </row>
    <row r="224" spans="1:4" x14ac:dyDescent="0.25">
      <c r="A224" s="58">
        <v>37501</v>
      </c>
      <c r="B224" s="65" t="s">
        <v>345</v>
      </c>
      <c r="C224" s="65">
        <v>3000</v>
      </c>
      <c r="D224" s="49"/>
    </row>
    <row r="225" spans="1:5" x14ac:dyDescent="0.25">
      <c r="A225" s="46">
        <v>3800</v>
      </c>
      <c r="B225" s="50" t="s">
        <v>61</v>
      </c>
      <c r="C225" s="65"/>
      <c r="D225" s="49"/>
    </row>
    <row r="226" spans="1:5" x14ac:dyDescent="0.25">
      <c r="A226" s="58">
        <v>38202</v>
      </c>
      <c r="B226" s="65" t="s">
        <v>346</v>
      </c>
      <c r="C226" s="65">
        <v>200000</v>
      </c>
      <c r="D226" s="49"/>
    </row>
    <row r="227" spans="1:5" x14ac:dyDescent="0.25">
      <c r="A227" s="58">
        <v>18200</v>
      </c>
      <c r="B227" s="50" t="s">
        <v>340</v>
      </c>
      <c r="C227" s="57"/>
      <c r="D227" s="49"/>
    </row>
    <row r="228" spans="1:5" x14ac:dyDescent="0.25">
      <c r="A228" s="46">
        <v>39802</v>
      </c>
      <c r="B228" s="52" t="s">
        <v>341</v>
      </c>
      <c r="C228" s="57">
        <v>33552</v>
      </c>
      <c r="D228" s="49"/>
    </row>
    <row r="229" spans="1:5" x14ac:dyDescent="0.25">
      <c r="A229" s="60">
        <v>4000</v>
      </c>
      <c r="B229" s="61" t="s">
        <v>347</v>
      </c>
      <c r="C229" s="61"/>
      <c r="D229" s="71">
        <f>SUM(C230:C265)-C230-C240-C244</f>
        <v>1928839</v>
      </c>
      <c r="E229" s="68"/>
    </row>
    <row r="230" spans="1:5" x14ac:dyDescent="0.25">
      <c r="A230" s="46"/>
      <c r="B230" s="47" t="s">
        <v>200</v>
      </c>
      <c r="C230" s="48">
        <f>SUM(C231:C239)</f>
        <v>268000</v>
      </c>
      <c r="D230" s="49"/>
    </row>
    <row r="231" spans="1:5" x14ac:dyDescent="0.25">
      <c r="A231" s="46">
        <v>44000</v>
      </c>
      <c r="B231" s="72" t="s">
        <v>62</v>
      </c>
      <c r="C231" s="56"/>
      <c r="D231" s="49"/>
    </row>
    <row r="232" spans="1:5" x14ac:dyDescent="0.25">
      <c r="A232" s="46">
        <v>44100</v>
      </c>
      <c r="B232" s="73" t="s">
        <v>348</v>
      </c>
      <c r="C232" s="56"/>
      <c r="D232" s="49"/>
    </row>
    <row r="233" spans="1:5" x14ac:dyDescent="0.25">
      <c r="A233" s="58">
        <v>44107</v>
      </c>
      <c r="B233" s="65" t="s">
        <v>349</v>
      </c>
      <c r="C233" s="65">
        <v>70000</v>
      </c>
      <c r="D233" s="49"/>
    </row>
    <row r="234" spans="1:5" x14ac:dyDescent="0.25">
      <c r="A234" s="58">
        <v>44119</v>
      </c>
      <c r="B234" s="65" t="s">
        <v>350</v>
      </c>
      <c r="C234" s="65">
        <v>8000</v>
      </c>
      <c r="D234" s="49"/>
    </row>
    <row r="235" spans="1:5" x14ac:dyDescent="0.25">
      <c r="A235" s="58">
        <v>44113</v>
      </c>
      <c r="B235" s="65" t="s">
        <v>351</v>
      </c>
      <c r="C235" s="65">
        <v>25000</v>
      </c>
      <c r="D235" s="49"/>
    </row>
    <row r="236" spans="1:5" x14ac:dyDescent="0.25">
      <c r="A236" s="58">
        <v>44114</v>
      </c>
      <c r="B236" s="65" t="s">
        <v>352</v>
      </c>
      <c r="C236" s="65">
        <v>5000</v>
      </c>
      <c r="D236" s="49"/>
    </row>
    <row r="237" spans="1:5" x14ac:dyDescent="0.25">
      <c r="A237" s="58">
        <v>44115</v>
      </c>
      <c r="B237" s="65" t="s">
        <v>353</v>
      </c>
      <c r="C237" s="65">
        <v>80000</v>
      </c>
      <c r="D237" s="49"/>
    </row>
    <row r="238" spans="1:5" x14ac:dyDescent="0.25">
      <c r="A238" s="46">
        <v>44300</v>
      </c>
      <c r="B238" s="72" t="s">
        <v>354</v>
      </c>
      <c r="C238" s="56"/>
      <c r="D238" s="49"/>
    </row>
    <row r="239" spans="1:5" x14ac:dyDescent="0.25">
      <c r="A239" s="58">
        <v>44301</v>
      </c>
      <c r="B239" s="65" t="s">
        <v>355</v>
      </c>
      <c r="C239" s="65">
        <v>80000</v>
      </c>
      <c r="D239" s="49"/>
    </row>
    <row r="240" spans="1:5" ht="27" x14ac:dyDescent="0.25">
      <c r="A240" s="46"/>
      <c r="B240" s="54" t="s">
        <v>248</v>
      </c>
      <c r="C240" s="48">
        <f>SUM(C241:C243)</f>
        <v>296800</v>
      </c>
      <c r="D240" s="49"/>
    </row>
    <row r="241" spans="1:4" x14ac:dyDescent="0.25">
      <c r="A241" s="46">
        <v>44000</v>
      </c>
      <c r="B241" s="72" t="s">
        <v>62</v>
      </c>
      <c r="C241" s="56"/>
      <c r="D241" s="49"/>
    </row>
    <row r="242" spans="1:4" x14ac:dyDescent="0.25">
      <c r="A242" s="46">
        <v>44100</v>
      </c>
      <c r="B242" s="72" t="s">
        <v>348</v>
      </c>
      <c r="C242" s="56"/>
      <c r="D242" s="49"/>
    </row>
    <row r="243" spans="1:4" x14ac:dyDescent="0.25">
      <c r="A243" s="58">
        <v>44116</v>
      </c>
      <c r="B243" s="65" t="s">
        <v>356</v>
      </c>
      <c r="C243" s="65">
        <v>296800</v>
      </c>
      <c r="D243" s="49"/>
    </row>
    <row r="244" spans="1:4" x14ac:dyDescent="0.25">
      <c r="A244" s="58"/>
      <c r="B244" s="47" t="s">
        <v>201</v>
      </c>
      <c r="C244" s="48">
        <f>SUM(C245:C265)</f>
        <v>1364039</v>
      </c>
      <c r="D244" s="49"/>
    </row>
    <row r="245" spans="1:4" x14ac:dyDescent="0.25">
      <c r="A245" s="46">
        <v>44000</v>
      </c>
      <c r="B245" s="72" t="s">
        <v>62</v>
      </c>
      <c r="C245" s="74"/>
      <c r="D245" s="49"/>
    </row>
    <row r="246" spans="1:4" x14ac:dyDescent="0.25">
      <c r="A246" s="46">
        <v>44100</v>
      </c>
      <c r="B246" s="72" t="s">
        <v>348</v>
      </c>
      <c r="C246" s="74"/>
      <c r="D246" s="49"/>
    </row>
    <row r="247" spans="1:4" x14ac:dyDescent="0.25">
      <c r="A247" s="58">
        <f>'[1]presupuesto ant'!G186</f>
        <v>44107</v>
      </c>
      <c r="B247" s="65" t="str">
        <f>'[1]presupuesto ant'!H186</f>
        <v>APOYO A COMUNIDADES DEL DIF</v>
      </c>
      <c r="C247" s="65">
        <f>'[1]presupuesto ant'!I186</f>
        <v>90000</v>
      </c>
      <c r="D247" s="49"/>
    </row>
    <row r="248" spans="1:4" x14ac:dyDescent="0.25">
      <c r="A248" s="58">
        <f>'[1]presupuesto ant'!G187</f>
        <v>44119</v>
      </c>
      <c r="B248" s="65" t="str">
        <f>'[1]presupuesto ant'!H187</f>
        <v>AYUDAS PARA EL DEPORTE DEL DIF</v>
      </c>
      <c r="C248" s="65">
        <f>'[1]presupuesto ant'!I187</f>
        <v>5000</v>
      </c>
      <c r="D248" s="49"/>
    </row>
    <row r="249" spans="1:4" x14ac:dyDescent="0.25">
      <c r="A249" s="58">
        <f>'[1]presupuesto ant'!G188</f>
        <v>44117</v>
      </c>
      <c r="B249" s="65" t="str">
        <f>'[1]presupuesto ant'!H188</f>
        <v xml:space="preserve"> AYUDAS A LA TERCERA EDAD DEL DIF</v>
      </c>
      <c r="C249" s="65">
        <f>'[1]presupuesto ant'!I188</f>
        <v>24000</v>
      </c>
      <c r="D249" s="49"/>
    </row>
    <row r="250" spans="1:4" x14ac:dyDescent="0.25">
      <c r="A250" s="58">
        <f>'[1]presupuesto ant'!G189</f>
        <v>44114</v>
      </c>
      <c r="B250" s="65" t="str">
        <f>'[1]presupuesto ant'!H189</f>
        <v>APOYO A LOS SERVICIOS MEDICOS DEL DIF</v>
      </c>
      <c r="C250" s="65">
        <f>'[1]presupuesto ant'!I189</f>
        <v>5000</v>
      </c>
      <c r="D250" s="49"/>
    </row>
    <row r="251" spans="1:4" x14ac:dyDescent="0.25">
      <c r="A251" s="58">
        <f>'[1]presupuesto ant'!G190</f>
        <v>44115</v>
      </c>
      <c r="B251" s="65" t="str">
        <f>'[1]presupuesto ant'!H190</f>
        <v xml:space="preserve">APOYO A PROYECTOS PRODUCTIVOS </v>
      </c>
      <c r="C251" s="65">
        <f>'[1]presupuesto ant'!I190</f>
        <v>29000</v>
      </c>
      <c r="D251" s="49"/>
    </row>
    <row r="252" spans="1:4" x14ac:dyDescent="0.25">
      <c r="A252" s="58">
        <f>'[1]presupuesto ant'!G191</f>
        <v>44115</v>
      </c>
      <c r="B252" s="65" t="str">
        <f>'[1]presupuesto ant'!H191</f>
        <v>APOYO A PROYECTOS PRODUCTIVOS DEL DIF</v>
      </c>
      <c r="C252" s="65">
        <f>'[1]presupuesto ant'!I191</f>
        <v>10000</v>
      </c>
      <c r="D252" s="49"/>
    </row>
    <row r="253" spans="1:4" x14ac:dyDescent="0.25">
      <c r="A253" s="58">
        <f>'[1]presupuesto ant'!G192</f>
        <v>44118</v>
      </c>
      <c r="B253" s="65" t="str">
        <f>'[1]presupuesto ant'!H192</f>
        <v>AYUDAS PARA GASTOS MEDICOS Y MEDICAMENTOS DEL DIF</v>
      </c>
      <c r="C253" s="65">
        <f>'[1]presupuesto ant'!I192</f>
        <v>90000</v>
      </c>
      <c r="D253" s="49"/>
    </row>
    <row r="254" spans="1:4" x14ac:dyDescent="0.25">
      <c r="A254" s="58">
        <f>'[1]presupuesto ant'!G193</f>
        <v>44104</v>
      </c>
      <c r="B254" s="65" t="str">
        <f>'[1]presupuesto ant'!H193</f>
        <v>AYUDAS PARA FUNERALES DEL DIF</v>
      </c>
      <c r="C254" s="65">
        <f>'[1]presupuesto ant'!I193</f>
        <v>40000</v>
      </c>
      <c r="D254" s="49"/>
    </row>
    <row r="255" spans="1:4" x14ac:dyDescent="0.25">
      <c r="A255" s="58">
        <f>'[1]presupuesto ant'!G195</f>
        <v>44107</v>
      </c>
      <c r="B255" s="65" t="str">
        <f>'[1]presupuesto ant'!H195</f>
        <v>APOYOS A COMUNIDADES</v>
      </c>
      <c r="C255" s="65">
        <f>'[1]presupuesto ant'!I195</f>
        <v>51200</v>
      </c>
      <c r="D255" s="49"/>
    </row>
    <row r="256" spans="1:4" x14ac:dyDescent="0.25">
      <c r="A256" s="58">
        <f>'[1]presupuesto ant'!G196</f>
        <v>44119</v>
      </c>
      <c r="B256" s="65" t="str">
        <f>'[1]presupuesto ant'!H196</f>
        <v>APOYO AL DEPORTE</v>
      </c>
      <c r="C256" s="65">
        <f>'[1]presupuesto ant'!I196</f>
        <v>30000</v>
      </c>
      <c r="D256" s="49"/>
    </row>
    <row r="257" spans="1:5" x14ac:dyDescent="0.25">
      <c r="A257" s="46">
        <v>44300</v>
      </c>
      <c r="B257" s="72" t="s">
        <v>354</v>
      </c>
      <c r="C257" s="74"/>
      <c r="D257" s="49"/>
    </row>
    <row r="258" spans="1:5" x14ac:dyDescent="0.25">
      <c r="A258" s="58">
        <v>44301</v>
      </c>
      <c r="B258" s="65" t="s">
        <v>357</v>
      </c>
      <c r="C258" s="65">
        <v>30000</v>
      </c>
      <c r="D258" s="49"/>
    </row>
    <row r="259" spans="1:5" x14ac:dyDescent="0.25">
      <c r="A259" s="58">
        <v>44301</v>
      </c>
      <c r="B259" s="65" t="s">
        <v>358</v>
      </c>
      <c r="C259" s="65">
        <v>35683</v>
      </c>
      <c r="D259" s="49"/>
    </row>
    <row r="260" spans="1:5" x14ac:dyDescent="0.25">
      <c r="A260" s="46">
        <v>44500</v>
      </c>
      <c r="B260" s="72" t="s">
        <v>359</v>
      </c>
      <c r="C260" s="56"/>
      <c r="D260" s="49"/>
    </row>
    <row r="261" spans="1:5" x14ac:dyDescent="0.25">
      <c r="A261" s="58">
        <v>44510</v>
      </c>
      <c r="B261" s="65" t="s">
        <v>360</v>
      </c>
      <c r="C261" s="65">
        <v>72000</v>
      </c>
      <c r="D261" s="49"/>
    </row>
    <row r="262" spans="1:5" x14ac:dyDescent="0.25">
      <c r="A262" s="58">
        <v>44511</v>
      </c>
      <c r="B262" s="65" t="s">
        <v>361</v>
      </c>
      <c r="C262" s="65">
        <v>84000</v>
      </c>
      <c r="D262" s="49"/>
    </row>
    <row r="263" spans="1:5" x14ac:dyDescent="0.25">
      <c r="A263" s="58">
        <v>44512</v>
      </c>
      <c r="B263" s="65" t="s">
        <v>362</v>
      </c>
      <c r="C263" s="65">
        <v>48000</v>
      </c>
      <c r="D263" s="49"/>
    </row>
    <row r="264" spans="1:5" x14ac:dyDescent="0.25">
      <c r="A264" s="46">
        <v>45000</v>
      </c>
      <c r="B264" s="72" t="s">
        <v>63</v>
      </c>
      <c r="C264" s="56"/>
      <c r="D264" s="49"/>
    </row>
    <row r="265" spans="1:5" x14ac:dyDescent="0.25">
      <c r="A265" s="58">
        <v>45200</v>
      </c>
      <c r="B265" s="65" t="s">
        <v>232</v>
      </c>
      <c r="C265" s="65">
        <v>720156</v>
      </c>
      <c r="D265" s="49"/>
    </row>
    <row r="266" spans="1:5" x14ac:dyDescent="0.25">
      <c r="A266" s="60">
        <v>5000</v>
      </c>
      <c r="B266" s="67" t="s">
        <v>363</v>
      </c>
      <c r="C266" s="67"/>
      <c r="D266" s="62">
        <f>SUM(C267:C282)-C267-C276-C280</f>
        <v>155000</v>
      </c>
      <c r="E266" s="68"/>
    </row>
    <row r="267" spans="1:5" x14ac:dyDescent="0.25">
      <c r="A267" s="46"/>
      <c r="B267" s="47" t="s">
        <v>200</v>
      </c>
      <c r="C267" s="48">
        <f>SUM(C268:C275)</f>
        <v>85000</v>
      </c>
      <c r="D267" s="49"/>
    </row>
    <row r="268" spans="1:5" x14ac:dyDescent="0.25">
      <c r="A268" s="46">
        <v>51000</v>
      </c>
      <c r="B268" s="50" t="s">
        <v>364</v>
      </c>
      <c r="C268" s="56"/>
      <c r="D268" s="49"/>
    </row>
    <row r="269" spans="1:5" x14ac:dyDescent="0.25">
      <c r="A269" s="58">
        <v>55101</v>
      </c>
      <c r="B269" s="65" t="s">
        <v>189</v>
      </c>
      <c r="C269" s="65">
        <v>10000</v>
      </c>
      <c r="D269" s="49"/>
    </row>
    <row r="270" spans="1:5" x14ac:dyDescent="0.25">
      <c r="A270" s="58">
        <v>51501</v>
      </c>
      <c r="B270" s="65" t="s">
        <v>365</v>
      </c>
      <c r="C270" s="65">
        <v>35000</v>
      </c>
      <c r="D270" s="49"/>
    </row>
    <row r="271" spans="1:5" x14ac:dyDescent="0.25">
      <c r="A271" s="58">
        <v>55100</v>
      </c>
      <c r="B271" s="75" t="s">
        <v>64</v>
      </c>
      <c r="C271" s="65"/>
      <c r="D271" s="49"/>
    </row>
    <row r="272" spans="1:5" x14ac:dyDescent="0.25">
      <c r="A272" s="58">
        <v>55101</v>
      </c>
      <c r="B272" s="65" t="s">
        <v>366</v>
      </c>
      <c r="C272" s="65">
        <v>20000</v>
      </c>
      <c r="D272" s="49"/>
    </row>
    <row r="273" spans="1:5" x14ac:dyDescent="0.25">
      <c r="A273" s="58">
        <v>56000</v>
      </c>
      <c r="B273" s="75" t="s">
        <v>196</v>
      </c>
      <c r="C273" s="65"/>
      <c r="D273" s="49"/>
    </row>
    <row r="274" spans="1:5" x14ac:dyDescent="0.25">
      <c r="A274" s="58">
        <v>56700</v>
      </c>
      <c r="B274" s="75" t="s">
        <v>197</v>
      </c>
      <c r="C274" s="65"/>
      <c r="D274" s="49"/>
    </row>
    <row r="275" spans="1:5" x14ac:dyDescent="0.25">
      <c r="A275" s="58">
        <v>56711</v>
      </c>
      <c r="B275" s="64" t="s">
        <v>367</v>
      </c>
      <c r="C275" s="74">
        <v>20000</v>
      </c>
      <c r="D275" s="49"/>
    </row>
    <row r="276" spans="1:5" x14ac:dyDescent="0.25">
      <c r="A276" s="46"/>
      <c r="B276" s="47" t="s">
        <v>368</v>
      </c>
      <c r="C276" s="48">
        <f>SUM(C277:C279)</f>
        <v>60000</v>
      </c>
      <c r="D276" s="49"/>
    </row>
    <row r="277" spans="1:5" x14ac:dyDescent="0.25">
      <c r="A277" s="46"/>
      <c r="B277" s="50" t="s">
        <v>364</v>
      </c>
      <c r="C277" s="56"/>
      <c r="D277" s="49"/>
    </row>
    <row r="278" spans="1:5" x14ac:dyDescent="0.25">
      <c r="A278" s="46">
        <v>51101</v>
      </c>
      <c r="B278" s="73" t="s">
        <v>189</v>
      </c>
      <c r="C278" s="76">
        <v>20000</v>
      </c>
      <c r="D278" s="49"/>
    </row>
    <row r="279" spans="1:5" x14ac:dyDescent="0.25">
      <c r="A279" s="46">
        <v>51501</v>
      </c>
      <c r="B279" s="73" t="s">
        <v>369</v>
      </c>
      <c r="C279" s="76">
        <v>40000</v>
      </c>
      <c r="D279" s="49"/>
    </row>
    <row r="280" spans="1:5" x14ac:dyDescent="0.25">
      <c r="A280" s="46"/>
      <c r="B280" s="47" t="s">
        <v>201</v>
      </c>
      <c r="C280" s="48">
        <f>SUM(C282)</f>
        <v>10000</v>
      </c>
      <c r="D280" s="49"/>
    </row>
    <row r="281" spans="1:5" x14ac:dyDescent="0.25">
      <c r="A281" s="46"/>
      <c r="B281" s="50" t="s">
        <v>364</v>
      </c>
      <c r="C281" s="65"/>
      <c r="D281" s="49"/>
    </row>
    <row r="282" spans="1:5" x14ac:dyDescent="0.25">
      <c r="A282" s="46">
        <v>51501</v>
      </c>
      <c r="B282" s="73" t="s">
        <v>365</v>
      </c>
      <c r="C282" s="76">
        <v>10000</v>
      </c>
      <c r="D282" s="49"/>
    </row>
    <row r="283" spans="1:5" x14ac:dyDescent="0.25">
      <c r="A283" s="60">
        <v>6000</v>
      </c>
      <c r="B283" s="67" t="s">
        <v>370</v>
      </c>
      <c r="C283" s="67"/>
      <c r="D283" s="62">
        <f>SUM(C284:C344)-C284-C287-C305-C335-C339</f>
        <v>7347699</v>
      </c>
      <c r="E283" s="68"/>
    </row>
    <row r="284" spans="1:5" x14ac:dyDescent="0.25">
      <c r="A284" s="46"/>
      <c r="B284" s="47" t="s">
        <v>200</v>
      </c>
      <c r="C284" s="48">
        <f>SUM(C285:C286)</f>
        <v>183000</v>
      </c>
      <c r="D284" s="49"/>
    </row>
    <row r="285" spans="1:5" x14ac:dyDescent="0.25">
      <c r="A285" s="46">
        <v>61504</v>
      </c>
      <c r="B285" s="73" t="s">
        <v>371</v>
      </c>
      <c r="C285" s="76">
        <v>120000</v>
      </c>
      <c r="D285" s="49"/>
    </row>
    <row r="286" spans="1:5" x14ac:dyDescent="0.25">
      <c r="A286" s="46">
        <v>61505</v>
      </c>
      <c r="B286" s="73" t="s">
        <v>372</v>
      </c>
      <c r="C286" s="76">
        <v>63000</v>
      </c>
      <c r="D286" s="49"/>
    </row>
    <row r="287" spans="1:5" x14ac:dyDescent="0.25">
      <c r="A287" s="46"/>
      <c r="B287" s="47" t="s">
        <v>208</v>
      </c>
      <c r="C287" s="48">
        <f>SUM(C288:C304)</f>
        <v>1500000</v>
      </c>
      <c r="D287" s="49"/>
    </row>
    <row r="288" spans="1:5" x14ac:dyDescent="0.25">
      <c r="A288" s="46">
        <v>61000</v>
      </c>
      <c r="B288" s="77" t="s">
        <v>373</v>
      </c>
      <c r="C288" s="56"/>
      <c r="D288" s="49"/>
    </row>
    <row r="289" spans="1:4" x14ac:dyDescent="0.25">
      <c r="A289" s="46">
        <v>61200</v>
      </c>
      <c r="B289" s="77" t="s">
        <v>374</v>
      </c>
      <c r="C289" s="76"/>
      <c r="D289" s="49"/>
    </row>
    <row r="290" spans="1:4" x14ac:dyDescent="0.25">
      <c r="A290" s="46">
        <v>61201</v>
      </c>
      <c r="B290" s="65" t="s">
        <v>375</v>
      </c>
      <c r="C290" s="76">
        <v>150000</v>
      </c>
      <c r="D290" s="49"/>
    </row>
    <row r="291" spans="1:4" x14ac:dyDescent="0.25">
      <c r="A291" s="46">
        <v>61202</v>
      </c>
      <c r="B291" s="65" t="s">
        <v>376</v>
      </c>
      <c r="C291" s="76">
        <v>150000</v>
      </c>
      <c r="D291" s="49"/>
    </row>
    <row r="292" spans="1:4" ht="27" x14ac:dyDescent="0.25">
      <c r="A292" s="46">
        <v>61300</v>
      </c>
      <c r="B292" s="78" t="s">
        <v>377</v>
      </c>
      <c r="C292" s="76"/>
      <c r="D292" s="49"/>
    </row>
    <row r="293" spans="1:4" ht="27" x14ac:dyDescent="0.25">
      <c r="A293" s="46">
        <v>61302</v>
      </c>
      <c r="B293" s="73" t="s">
        <v>378</v>
      </c>
      <c r="C293" s="76">
        <v>80000</v>
      </c>
      <c r="D293" s="49"/>
    </row>
    <row r="294" spans="1:4" ht="27" x14ac:dyDescent="0.25">
      <c r="A294" s="46">
        <v>61303</v>
      </c>
      <c r="B294" s="73" t="s">
        <v>379</v>
      </c>
      <c r="C294" s="76">
        <v>271545</v>
      </c>
      <c r="D294" s="49"/>
    </row>
    <row r="295" spans="1:4" x14ac:dyDescent="0.25">
      <c r="A295" s="46">
        <v>61400</v>
      </c>
      <c r="B295" s="78" t="s">
        <v>380</v>
      </c>
      <c r="C295" s="76"/>
      <c r="D295" s="49"/>
    </row>
    <row r="296" spans="1:4" x14ac:dyDescent="0.25">
      <c r="A296" s="46">
        <v>61411</v>
      </c>
      <c r="B296" s="73" t="s">
        <v>381</v>
      </c>
      <c r="C296" s="76">
        <v>120000</v>
      </c>
      <c r="D296" s="49"/>
    </row>
    <row r="297" spans="1:4" x14ac:dyDescent="0.25">
      <c r="A297" s="46">
        <v>61500</v>
      </c>
      <c r="B297" s="78" t="s">
        <v>382</v>
      </c>
      <c r="C297" s="76"/>
      <c r="D297" s="49"/>
    </row>
    <row r="298" spans="1:4" x14ac:dyDescent="0.25">
      <c r="A298" s="46">
        <v>61506</v>
      </c>
      <c r="B298" s="70" t="s">
        <v>383</v>
      </c>
      <c r="C298" s="76">
        <v>69500</v>
      </c>
      <c r="D298" s="49"/>
    </row>
    <row r="299" spans="1:4" x14ac:dyDescent="0.25">
      <c r="A299" s="46">
        <v>61507</v>
      </c>
      <c r="B299" s="70" t="s">
        <v>384</v>
      </c>
      <c r="C299" s="76">
        <v>69000</v>
      </c>
      <c r="D299" s="49"/>
    </row>
    <row r="300" spans="1:4" x14ac:dyDescent="0.25">
      <c r="A300" s="46">
        <v>61508</v>
      </c>
      <c r="B300" s="70" t="s">
        <v>385</v>
      </c>
      <c r="C300" s="76">
        <v>69000</v>
      </c>
      <c r="D300" s="49"/>
    </row>
    <row r="301" spans="1:4" x14ac:dyDescent="0.25">
      <c r="A301" s="46">
        <v>61509</v>
      </c>
      <c r="B301" s="70" t="s">
        <v>386</v>
      </c>
      <c r="C301" s="76">
        <v>69500</v>
      </c>
      <c r="D301" s="49"/>
    </row>
    <row r="302" spans="1:4" x14ac:dyDescent="0.25">
      <c r="A302" s="46">
        <v>61510</v>
      </c>
      <c r="B302" s="70" t="s">
        <v>387</v>
      </c>
      <c r="C302" s="76">
        <v>51455</v>
      </c>
      <c r="D302" s="49"/>
    </row>
    <row r="303" spans="1:4" x14ac:dyDescent="0.25">
      <c r="A303" s="46">
        <v>61511</v>
      </c>
      <c r="B303" s="70" t="s">
        <v>388</v>
      </c>
      <c r="C303" s="76">
        <v>200000</v>
      </c>
      <c r="D303" s="49"/>
    </row>
    <row r="304" spans="1:4" x14ac:dyDescent="0.25">
      <c r="A304" s="46">
        <v>61512</v>
      </c>
      <c r="B304" s="70" t="s">
        <v>389</v>
      </c>
      <c r="C304" s="76">
        <v>200000</v>
      </c>
      <c r="D304" s="49"/>
    </row>
    <row r="305" spans="1:4" x14ac:dyDescent="0.25">
      <c r="A305" s="46"/>
      <c r="B305" s="47" t="s">
        <v>209</v>
      </c>
      <c r="C305" s="48">
        <f>SUM(C306:C334)</f>
        <v>4223734</v>
      </c>
      <c r="D305" s="49"/>
    </row>
    <row r="306" spans="1:4" x14ac:dyDescent="0.25">
      <c r="A306" s="46">
        <v>61000</v>
      </c>
      <c r="B306" s="72" t="s">
        <v>390</v>
      </c>
      <c r="C306" s="65"/>
      <c r="D306" s="49"/>
    </row>
    <row r="307" spans="1:4" x14ac:dyDescent="0.25">
      <c r="A307" s="46">
        <v>61100</v>
      </c>
      <c r="B307" s="72" t="s">
        <v>391</v>
      </c>
      <c r="C307" s="65"/>
      <c r="D307" s="49"/>
    </row>
    <row r="308" spans="1:4" ht="27" x14ac:dyDescent="0.25">
      <c r="A308" s="58">
        <v>61107</v>
      </c>
      <c r="B308" s="70" t="s">
        <v>392</v>
      </c>
      <c r="C308" s="65">
        <v>283720</v>
      </c>
      <c r="D308" s="49"/>
    </row>
    <row r="309" spans="1:4" ht="27" x14ac:dyDescent="0.25">
      <c r="A309" s="58">
        <v>61108</v>
      </c>
      <c r="B309" s="70" t="s">
        <v>393</v>
      </c>
      <c r="C309" s="65">
        <v>212790</v>
      </c>
      <c r="D309" s="49"/>
    </row>
    <row r="310" spans="1:4" ht="27" x14ac:dyDescent="0.25">
      <c r="A310" s="58">
        <v>61109</v>
      </c>
      <c r="B310" s="70" t="s">
        <v>394</v>
      </c>
      <c r="C310" s="65">
        <v>212790</v>
      </c>
      <c r="D310" s="49"/>
    </row>
    <row r="311" spans="1:4" x14ac:dyDescent="0.25">
      <c r="A311" s="58">
        <v>61110</v>
      </c>
      <c r="B311" s="70" t="s">
        <v>395</v>
      </c>
      <c r="C311" s="65">
        <v>24000</v>
      </c>
      <c r="D311" s="49"/>
    </row>
    <row r="312" spans="1:4" x14ac:dyDescent="0.25">
      <c r="A312" s="58">
        <v>61111</v>
      </c>
      <c r="B312" s="70" t="s">
        <v>396</v>
      </c>
      <c r="C312" s="65">
        <v>96000</v>
      </c>
      <c r="D312" s="49"/>
    </row>
    <row r="313" spans="1:4" x14ac:dyDescent="0.25">
      <c r="A313" s="58">
        <v>61112</v>
      </c>
      <c r="B313" s="70" t="s">
        <v>397</v>
      </c>
      <c r="C313" s="65">
        <v>96000</v>
      </c>
      <c r="D313" s="49"/>
    </row>
    <row r="314" spans="1:4" x14ac:dyDescent="0.25">
      <c r="A314" s="58">
        <v>61113</v>
      </c>
      <c r="B314" s="70" t="s">
        <v>398</v>
      </c>
      <c r="C314" s="65">
        <v>96000</v>
      </c>
      <c r="D314" s="49"/>
    </row>
    <row r="315" spans="1:4" x14ac:dyDescent="0.25">
      <c r="A315" s="58">
        <v>61114</v>
      </c>
      <c r="B315" s="70" t="s">
        <v>399</v>
      </c>
      <c r="C315" s="65">
        <v>60000</v>
      </c>
      <c r="D315" s="49"/>
    </row>
    <row r="316" spans="1:4" x14ac:dyDescent="0.25">
      <c r="A316" s="58">
        <v>61115</v>
      </c>
      <c r="B316" s="70" t="s">
        <v>400</v>
      </c>
      <c r="C316" s="65">
        <v>96000</v>
      </c>
      <c r="D316" s="49"/>
    </row>
    <row r="317" spans="1:4" x14ac:dyDescent="0.25">
      <c r="A317" s="58">
        <v>61116</v>
      </c>
      <c r="B317" s="70" t="s">
        <v>401</v>
      </c>
      <c r="C317" s="65">
        <v>84000</v>
      </c>
      <c r="D317" s="49"/>
    </row>
    <row r="318" spans="1:4" x14ac:dyDescent="0.25">
      <c r="A318" s="58">
        <v>61117</v>
      </c>
      <c r="B318" s="70" t="s">
        <v>402</v>
      </c>
      <c r="C318" s="65">
        <v>240000</v>
      </c>
      <c r="D318" s="49"/>
    </row>
    <row r="319" spans="1:4" x14ac:dyDescent="0.25">
      <c r="A319" s="58">
        <v>61118</v>
      </c>
      <c r="B319" s="70" t="s">
        <v>403</v>
      </c>
      <c r="C319" s="65">
        <v>84000</v>
      </c>
      <c r="D319" s="49"/>
    </row>
    <row r="320" spans="1:4" x14ac:dyDescent="0.25">
      <c r="A320" s="58">
        <v>61119</v>
      </c>
      <c r="B320" s="70" t="s">
        <v>404</v>
      </c>
      <c r="C320" s="65">
        <v>72000</v>
      </c>
      <c r="D320" s="49"/>
    </row>
    <row r="321" spans="1:4" x14ac:dyDescent="0.25">
      <c r="A321" s="58">
        <v>61120</v>
      </c>
      <c r="B321" s="70" t="s">
        <v>405</v>
      </c>
      <c r="C321" s="65">
        <v>60000</v>
      </c>
      <c r="D321" s="49"/>
    </row>
    <row r="322" spans="1:4" x14ac:dyDescent="0.25">
      <c r="A322" s="58">
        <v>61121</v>
      </c>
      <c r="B322" s="70" t="s">
        <v>406</v>
      </c>
      <c r="C322" s="65">
        <v>314786.83</v>
      </c>
      <c r="D322" s="49"/>
    </row>
    <row r="323" spans="1:4" ht="27" x14ac:dyDescent="0.25">
      <c r="A323" s="46">
        <v>61300</v>
      </c>
      <c r="B323" s="78" t="s">
        <v>377</v>
      </c>
      <c r="C323" s="65"/>
      <c r="D323" s="49"/>
    </row>
    <row r="324" spans="1:4" ht="27" x14ac:dyDescent="0.25">
      <c r="A324" s="46">
        <v>61304</v>
      </c>
      <c r="B324" s="70" t="s">
        <v>407</v>
      </c>
      <c r="C324" s="65">
        <v>341818.4</v>
      </c>
      <c r="D324" s="49"/>
    </row>
    <row r="325" spans="1:4" x14ac:dyDescent="0.25">
      <c r="A325" s="46">
        <v>61400</v>
      </c>
      <c r="B325" s="78" t="s">
        <v>380</v>
      </c>
      <c r="C325" s="65"/>
      <c r="D325" s="49"/>
    </row>
    <row r="326" spans="1:4" ht="27" x14ac:dyDescent="0.25">
      <c r="A326" s="46">
        <v>61412</v>
      </c>
      <c r="B326" s="70" t="s">
        <v>408</v>
      </c>
      <c r="C326" s="65">
        <v>224178.77</v>
      </c>
      <c r="D326" s="49"/>
    </row>
    <row r="327" spans="1:4" x14ac:dyDescent="0.25">
      <c r="A327" s="46">
        <v>61413</v>
      </c>
      <c r="B327" s="70" t="s">
        <v>409</v>
      </c>
      <c r="C327" s="65">
        <v>140000</v>
      </c>
      <c r="D327" s="49"/>
    </row>
    <row r="328" spans="1:4" x14ac:dyDescent="0.25">
      <c r="A328" s="46">
        <v>61414</v>
      </c>
      <c r="B328" s="70" t="s">
        <v>410</v>
      </c>
      <c r="C328" s="65">
        <v>59000</v>
      </c>
      <c r="D328" s="49"/>
    </row>
    <row r="329" spans="1:4" ht="27" x14ac:dyDescent="0.25">
      <c r="A329" s="46">
        <v>61415</v>
      </c>
      <c r="B329" s="70" t="s">
        <v>411</v>
      </c>
      <c r="C329" s="65">
        <v>59000</v>
      </c>
      <c r="D329" s="49"/>
    </row>
    <row r="330" spans="1:4" ht="27" x14ac:dyDescent="0.25">
      <c r="A330" s="46">
        <v>61416</v>
      </c>
      <c r="B330" s="70" t="s">
        <v>412</v>
      </c>
      <c r="C330" s="65">
        <v>47650</v>
      </c>
      <c r="D330" s="49"/>
    </row>
    <row r="331" spans="1:4" x14ac:dyDescent="0.25">
      <c r="A331" s="46">
        <v>61417</v>
      </c>
      <c r="B331" s="70" t="s">
        <v>413</v>
      </c>
      <c r="C331" s="65">
        <v>60000</v>
      </c>
      <c r="D331" s="49"/>
    </row>
    <row r="332" spans="1:4" x14ac:dyDescent="0.25">
      <c r="A332" s="46">
        <v>61418</v>
      </c>
      <c r="B332" s="70" t="s">
        <v>414</v>
      </c>
      <c r="C332" s="65">
        <v>60000</v>
      </c>
      <c r="D332" s="49"/>
    </row>
    <row r="333" spans="1:4" x14ac:dyDescent="0.25">
      <c r="A333" s="46">
        <v>61419</v>
      </c>
      <c r="B333" s="70" t="s">
        <v>415</v>
      </c>
      <c r="C333" s="65">
        <v>200000</v>
      </c>
      <c r="D333" s="49"/>
    </row>
    <row r="334" spans="1:4" x14ac:dyDescent="0.25">
      <c r="A334" s="46">
        <v>61420</v>
      </c>
      <c r="B334" s="70" t="s">
        <v>416</v>
      </c>
      <c r="C334" s="65">
        <v>1000000</v>
      </c>
      <c r="D334" s="49"/>
    </row>
    <row r="335" spans="1:4" x14ac:dyDescent="0.25">
      <c r="A335" s="46"/>
      <c r="B335" s="47" t="s">
        <v>417</v>
      </c>
      <c r="C335" s="48">
        <f>SUM(C336:C338)</f>
        <v>260000</v>
      </c>
      <c r="D335" s="49"/>
    </row>
    <row r="336" spans="1:4" x14ac:dyDescent="0.25">
      <c r="A336" s="46">
        <v>0</v>
      </c>
      <c r="B336" s="79" t="s">
        <v>236</v>
      </c>
      <c r="C336" s="80"/>
      <c r="D336" s="49"/>
    </row>
    <row r="337" spans="1:6" x14ac:dyDescent="0.25">
      <c r="A337" s="46">
        <v>61200</v>
      </c>
      <c r="B337" s="79" t="s">
        <v>374</v>
      </c>
      <c r="C337" s="80"/>
      <c r="D337" s="49"/>
    </row>
    <row r="338" spans="1:6" x14ac:dyDescent="0.25">
      <c r="A338" s="46">
        <v>61203</v>
      </c>
      <c r="B338" s="73" t="s">
        <v>418</v>
      </c>
      <c r="C338" s="65">
        <v>260000</v>
      </c>
      <c r="D338" s="49"/>
    </row>
    <row r="339" spans="1:6" x14ac:dyDescent="0.25">
      <c r="A339" s="46"/>
      <c r="B339" s="47" t="s">
        <v>419</v>
      </c>
      <c r="C339" s="48">
        <f>SUM(C340:C344)</f>
        <v>1180965</v>
      </c>
      <c r="D339" s="49"/>
    </row>
    <row r="340" spans="1:6" x14ac:dyDescent="0.25">
      <c r="A340" s="46"/>
      <c r="B340" s="79" t="s">
        <v>373</v>
      </c>
      <c r="C340" s="80"/>
      <c r="D340" s="49"/>
    </row>
    <row r="341" spans="1:6" ht="27" x14ac:dyDescent="0.25">
      <c r="A341" s="46">
        <v>61300</v>
      </c>
      <c r="B341" s="81" t="s">
        <v>420</v>
      </c>
      <c r="C341" s="80"/>
      <c r="D341" s="49"/>
    </row>
    <row r="342" spans="1:6" x14ac:dyDescent="0.25">
      <c r="A342" s="46">
        <v>61305</v>
      </c>
      <c r="B342" s="73" t="s">
        <v>421</v>
      </c>
      <c r="C342" s="65">
        <v>500000</v>
      </c>
      <c r="D342" s="49"/>
    </row>
    <row r="343" spans="1:6" x14ac:dyDescent="0.25">
      <c r="A343" s="46">
        <v>61306</v>
      </c>
      <c r="B343" s="73" t="s">
        <v>422</v>
      </c>
      <c r="C343" s="65">
        <v>500000</v>
      </c>
      <c r="D343" s="49"/>
    </row>
    <row r="344" spans="1:6" x14ac:dyDescent="0.25">
      <c r="A344" s="46">
        <v>61307</v>
      </c>
      <c r="B344" s="73" t="s">
        <v>423</v>
      </c>
      <c r="C344" s="65">
        <v>180965</v>
      </c>
      <c r="D344" s="49"/>
    </row>
    <row r="345" spans="1:6" x14ac:dyDescent="0.25">
      <c r="A345" s="82"/>
      <c r="B345" s="83"/>
      <c r="C345" s="83"/>
      <c r="D345" s="49"/>
    </row>
    <row r="346" spans="1:6" ht="14.25" thickBot="1" x14ac:dyDescent="0.3">
      <c r="A346" s="84"/>
      <c r="B346" s="85" t="s">
        <v>424</v>
      </c>
      <c r="C346" s="85"/>
      <c r="D346" s="86">
        <f>+D9+D83+D157+D229+D266+D283</f>
        <v>32899787</v>
      </c>
      <c r="F346" s="45"/>
    </row>
    <row r="347" spans="1:6" ht="14.25" thickBot="1" x14ac:dyDescent="0.3"/>
    <row r="348" spans="1:6" ht="14.25" thickBot="1" x14ac:dyDescent="0.3">
      <c r="A348" s="390" t="s">
        <v>425</v>
      </c>
      <c r="B348" s="391"/>
      <c r="C348" s="391"/>
      <c r="D348" s="392"/>
    </row>
    <row r="349" spans="1:6" x14ac:dyDescent="0.25">
      <c r="A349" s="87"/>
      <c r="B349" s="88" t="s">
        <v>190</v>
      </c>
      <c r="C349" s="88"/>
      <c r="D349" s="89">
        <v>980352</v>
      </c>
      <c r="E349" s="90"/>
      <c r="F349" s="68"/>
    </row>
    <row r="350" spans="1:6" x14ac:dyDescent="0.25">
      <c r="A350" s="91"/>
      <c r="B350" s="92" t="s">
        <v>426</v>
      </c>
      <c r="C350" s="92"/>
      <c r="D350" s="93">
        <v>3159836</v>
      </c>
      <c r="E350" s="90"/>
      <c r="F350" s="68"/>
    </row>
    <row r="351" spans="1:6" x14ac:dyDescent="0.25">
      <c r="A351" s="91"/>
      <c r="B351" s="92" t="s">
        <v>427</v>
      </c>
      <c r="C351" s="92"/>
      <c r="D351" s="93">
        <v>296576</v>
      </c>
      <c r="E351" s="90"/>
      <c r="F351" s="68"/>
    </row>
    <row r="352" spans="1:6" x14ac:dyDescent="0.25">
      <c r="A352" s="91"/>
      <c r="B352" s="92" t="s">
        <v>428</v>
      </c>
      <c r="C352" s="92"/>
      <c r="D352" s="93">
        <v>2203200</v>
      </c>
      <c r="E352" s="90"/>
      <c r="F352" s="68"/>
    </row>
    <row r="353" spans="1:6" x14ac:dyDescent="0.25">
      <c r="A353" s="91"/>
      <c r="B353" s="92" t="s">
        <v>191</v>
      </c>
      <c r="C353" s="92"/>
      <c r="D353" s="93">
        <v>11593784</v>
      </c>
      <c r="E353" s="90"/>
      <c r="F353" s="68"/>
    </row>
    <row r="354" spans="1:6" x14ac:dyDescent="0.25">
      <c r="A354" s="91"/>
      <c r="B354" s="92" t="s">
        <v>195</v>
      </c>
      <c r="C354" s="92"/>
      <c r="D354" s="93">
        <v>177248</v>
      </c>
      <c r="E354" s="90"/>
      <c r="F354" s="68"/>
    </row>
    <row r="355" spans="1:6" x14ac:dyDescent="0.25">
      <c r="A355" s="91"/>
      <c r="B355" s="92" t="s">
        <v>194</v>
      </c>
      <c r="C355" s="92"/>
      <c r="D355" s="93">
        <v>1932072</v>
      </c>
      <c r="E355" s="90"/>
      <c r="F355" s="68"/>
    </row>
    <row r="356" spans="1:6" x14ac:dyDescent="0.25">
      <c r="A356" s="91"/>
      <c r="B356" s="92" t="s">
        <v>192</v>
      </c>
      <c r="C356" s="92"/>
      <c r="D356" s="93">
        <v>10017447</v>
      </c>
      <c r="E356" s="90"/>
      <c r="F356" s="68"/>
    </row>
    <row r="357" spans="1:6" x14ac:dyDescent="0.25">
      <c r="A357" s="91"/>
      <c r="B357" s="92" t="s">
        <v>188</v>
      </c>
      <c r="C357" s="92"/>
      <c r="D357" s="93">
        <v>2539272</v>
      </c>
      <c r="E357" s="90"/>
      <c r="F357" s="68"/>
    </row>
    <row r="358" spans="1:6" x14ac:dyDescent="0.25">
      <c r="A358" s="91"/>
      <c r="B358" s="92"/>
      <c r="C358" s="92"/>
      <c r="D358" s="93"/>
      <c r="E358" s="90"/>
    </row>
    <row r="359" spans="1:6" ht="14.25" thickBot="1" x14ac:dyDescent="0.3">
      <c r="A359" s="94"/>
      <c r="B359" s="95" t="s">
        <v>429</v>
      </c>
      <c r="C359" s="95"/>
      <c r="D359" s="96">
        <v>32899787</v>
      </c>
      <c r="E359" s="90"/>
    </row>
    <row r="360" spans="1:6" ht="14.25" thickBot="1" x14ac:dyDescent="0.3"/>
    <row r="361" spans="1:6" ht="15.75" customHeight="1" thickBot="1" x14ac:dyDescent="0.3">
      <c r="A361" s="393" t="s">
        <v>430</v>
      </c>
      <c r="B361" s="394"/>
      <c r="C361" s="394"/>
      <c r="D361" s="395"/>
    </row>
    <row r="362" spans="1:6" x14ac:dyDescent="0.25">
      <c r="A362" s="97" t="s">
        <v>431</v>
      </c>
      <c r="B362" s="98" t="s">
        <v>243</v>
      </c>
      <c r="C362" s="98"/>
      <c r="D362" s="99" t="s">
        <v>244</v>
      </c>
    </row>
    <row r="363" spans="1:6" ht="14.25" thickBot="1" x14ac:dyDescent="0.3">
      <c r="A363" s="100">
        <v>1</v>
      </c>
      <c r="B363" s="101" t="s">
        <v>432</v>
      </c>
      <c r="C363" s="101"/>
      <c r="D363" s="102">
        <f>SUM(D364:D365)</f>
        <v>21513887</v>
      </c>
    </row>
    <row r="364" spans="1:6" ht="14.25" thickTop="1" x14ac:dyDescent="0.25">
      <c r="A364" s="100">
        <v>1.3</v>
      </c>
      <c r="B364" s="103" t="s">
        <v>433</v>
      </c>
      <c r="C364" s="104"/>
      <c r="D364" s="105">
        <v>19581815</v>
      </c>
    </row>
    <row r="365" spans="1:6" x14ac:dyDescent="0.25">
      <c r="A365" s="100">
        <v>1.7</v>
      </c>
      <c r="B365" s="106" t="s">
        <v>434</v>
      </c>
      <c r="C365" s="107"/>
      <c r="D365" s="108">
        <v>1932072</v>
      </c>
    </row>
    <row r="366" spans="1:6" ht="14.25" thickBot="1" x14ac:dyDescent="0.3">
      <c r="A366" s="109">
        <v>2</v>
      </c>
      <c r="B366" s="110" t="s">
        <v>435</v>
      </c>
      <c r="C366" s="110"/>
      <c r="D366" s="102">
        <f>SUM(D367:D372)</f>
        <v>11385900</v>
      </c>
    </row>
    <row r="367" spans="1:6" ht="14.25" thickTop="1" x14ac:dyDescent="0.25">
      <c r="A367" s="100">
        <v>2.2000000000000002</v>
      </c>
      <c r="B367" s="106" t="s">
        <v>436</v>
      </c>
      <c r="C367" s="107"/>
      <c r="D367" s="105">
        <v>9254061</v>
      </c>
    </row>
    <row r="368" spans="1:6" x14ac:dyDescent="0.25">
      <c r="A368" s="100">
        <v>2.2999999999999998</v>
      </c>
      <c r="B368" s="106" t="s">
        <v>437</v>
      </c>
      <c r="C368" s="107"/>
      <c r="D368" s="108">
        <v>450000</v>
      </c>
    </row>
    <row r="369" spans="1:4" x14ac:dyDescent="0.25">
      <c r="A369" s="100">
        <v>2.4</v>
      </c>
      <c r="B369" s="106" t="s">
        <v>438</v>
      </c>
      <c r="C369" s="107"/>
      <c r="D369" s="108">
        <v>523000</v>
      </c>
    </row>
    <row r="370" spans="1:4" x14ac:dyDescent="0.25">
      <c r="A370" s="100">
        <v>2.5</v>
      </c>
      <c r="B370" s="106" t="s">
        <v>439</v>
      </c>
      <c r="C370" s="107"/>
      <c r="D370" s="108">
        <v>145683</v>
      </c>
    </row>
    <row r="371" spans="1:4" x14ac:dyDescent="0.25">
      <c r="A371" s="100">
        <v>2.6</v>
      </c>
      <c r="B371" s="106" t="s">
        <v>440</v>
      </c>
      <c r="C371" s="107"/>
      <c r="D371" s="108">
        <v>1013156</v>
      </c>
    </row>
    <row r="372" spans="1:4" x14ac:dyDescent="0.25">
      <c r="A372" s="91"/>
      <c r="B372" s="106"/>
      <c r="C372" s="107"/>
      <c r="D372" s="111"/>
    </row>
    <row r="373" spans="1:4" ht="14.25" thickBot="1" x14ac:dyDescent="0.3">
      <c r="A373" s="94"/>
      <c r="B373" s="112" t="s">
        <v>429</v>
      </c>
      <c r="C373" s="112"/>
      <c r="D373" s="113">
        <f>+D363+D366</f>
        <v>32899787</v>
      </c>
    </row>
    <row r="374" spans="1:4" ht="14.25" thickBot="1" x14ac:dyDescent="0.3"/>
    <row r="375" spans="1:4" ht="15.75" customHeight="1" thickBot="1" x14ac:dyDescent="0.3">
      <c r="A375" s="390" t="s">
        <v>441</v>
      </c>
      <c r="B375" s="391"/>
      <c r="C375" s="391"/>
      <c r="D375" s="392"/>
    </row>
    <row r="376" spans="1:4" x14ac:dyDescent="0.25">
      <c r="A376" s="114"/>
      <c r="B376" s="115" t="s">
        <v>442</v>
      </c>
      <c r="C376" s="115"/>
      <c r="D376" s="116">
        <v>25397088</v>
      </c>
    </row>
    <row r="377" spans="1:4" x14ac:dyDescent="0.25">
      <c r="A377" s="117"/>
      <c r="B377" s="118" t="s">
        <v>443</v>
      </c>
      <c r="C377" s="118"/>
      <c r="D377" s="119">
        <v>7502699</v>
      </c>
    </row>
    <row r="378" spans="1:4" ht="14.25" thickBot="1" x14ac:dyDescent="0.3">
      <c r="A378" s="120"/>
      <c r="B378" s="112" t="s">
        <v>429</v>
      </c>
      <c r="C378" s="112"/>
      <c r="D378" s="121">
        <f>SUM(D376:D377)</f>
        <v>32899787</v>
      </c>
    </row>
    <row r="379" spans="1:4" ht="14.25" thickBot="1" x14ac:dyDescent="0.3">
      <c r="D379" s="90"/>
    </row>
    <row r="380" spans="1:4" ht="14.25" thickBot="1" x14ac:dyDescent="0.3">
      <c r="A380" s="390" t="s">
        <v>444</v>
      </c>
      <c r="B380" s="391"/>
      <c r="C380" s="391"/>
      <c r="D380" s="392"/>
    </row>
    <row r="381" spans="1:4" ht="13.5" customHeight="1" x14ac:dyDescent="0.25">
      <c r="A381" s="122" t="s">
        <v>445</v>
      </c>
      <c r="B381" s="123" t="s">
        <v>446</v>
      </c>
      <c r="C381" s="396" t="s">
        <v>447</v>
      </c>
      <c r="D381" s="397"/>
    </row>
    <row r="382" spans="1:4" x14ac:dyDescent="0.25">
      <c r="A382" s="124" t="s">
        <v>448</v>
      </c>
      <c r="B382" s="125"/>
      <c r="C382" s="126" t="s">
        <v>449</v>
      </c>
      <c r="D382" s="127" t="s">
        <v>450</v>
      </c>
    </row>
    <row r="383" spans="1:4" x14ac:dyDescent="0.25">
      <c r="A383" s="128">
        <v>1</v>
      </c>
      <c r="B383" s="129" t="s">
        <v>451</v>
      </c>
      <c r="C383" s="130">
        <v>51700</v>
      </c>
      <c r="D383" s="130">
        <v>51700</v>
      </c>
    </row>
    <row r="384" spans="1:4" x14ac:dyDescent="0.25">
      <c r="A384" s="128">
        <v>1</v>
      </c>
      <c r="B384" s="129" t="s">
        <v>452</v>
      </c>
      <c r="C384" s="130">
        <v>22648</v>
      </c>
      <c r="D384" s="130">
        <v>22648</v>
      </c>
    </row>
    <row r="385" spans="1:4" x14ac:dyDescent="0.25">
      <c r="A385" s="128">
        <v>9</v>
      </c>
      <c r="B385" s="129" t="s">
        <v>453</v>
      </c>
      <c r="C385" s="130">
        <v>19000</v>
      </c>
      <c r="D385" s="130">
        <v>19000</v>
      </c>
    </row>
    <row r="386" spans="1:4" x14ac:dyDescent="0.25">
      <c r="A386" s="128">
        <v>1</v>
      </c>
      <c r="B386" s="129" t="s">
        <v>454</v>
      </c>
      <c r="C386" s="130">
        <v>18792</v>
      </c>
      <c r="D386" s="130">
        <v>18792</v>
      </c>
    </row>
    <row r="387" spans="1:4" x14ac:dyDescent="0.25">
      <c r="A387" s="128">
        <v>1</v>
      </c>
      <c r="B387" s="129" t="s">
        <v>455</v>
      </c>
      <c r="C387" s="130">
        <v>21342</v>
      </c>
      <c r="D387" s="130">
        <v>21342</v>
      </c>
    </row>
    <row r="388" spans="1:4" x14ac:dyDescent="0.25">
      <c r="A388" s="128">
        <v>1</v>
      </c>
      <c r="B388" s="129" t="s">
        <v>456</v>
      </c>
      <c r="C388" s="130">
        <v>22648</v>
      </c>
      <c r="D388" s="130">
        <v>22648</v>
      </c>
    </row>
    <row r="389" spans="1:4" x14ac:dyDescent="0.25">
      <c r="A389" s="128">
        <v>6</v>
      </c>
      <c r="B389" s="129" t="s">
        <v>457</v>
      </c>
      <c r="C389" s="130">
        <v>8240</v>
      </c>
      <c r="D389" s="130">
        <v>22648</v>
      </c>
    </row>
    <row r="390" spans="1:4" x14ac:dyDescent="0.25">
      <c r="A390" s="128">
        <v>1</v>
      </c>
      <c r="B390" s="129" t="s">
        <v>458</v>
      </c>
      <c r="C390" s="130">
        <v>16248</v>
      </c>
      <c r="D390" s="130">
        <v>16248</v>
      </c>
    </row>
    <row r="391" spans="1:4" x14ac:dyDescent="0.25">
      <c r="A391" s="128">
        <v>12</v>
      </c>
      <c r="B391" s="129" t="s">
        <v>459</v>
      </c>
      <c r="C391" s="130">
        <v>10170</v>
      </c>
      <c r="D391" s="130">
        <v>18792</v>
      </c>
    </row>
    <row r="392" spans="1:4" x14ac:dyDescent="0.25">
      <c r="A392" s="128">
        <v>1</v>
      </c>
      <c r="B392" s="129" t="s">
        <v>460</v>
      </c>
      <c r="C392" s="130">
        <v>13704</v>
      </c>
      <c r="D392" s="130">
        <v>13704</v>
      </c>
    </row>
    <row r="393" spans="1:4" x14ac:dyDescent="0.25">
      <c r="A393" s="128">
        <v>1</v>
      </c>
      <c r="B393" s="129" t="s">
        <v>461</v>
      </c>
      <c r="C393" s="130">
        <v>13704</v>
      </c>
      <c r="D393" s="130">
        <v>13704</v>
      </c>
    </row>
    <row r="394" spans="1:4" x14ac:dyDescent="0.25">
      <c r="A394" s="128">
        <v>1</v>
      </c>
      <c r="B394" s="129" t="s">
        <v>462</v>
      </c>
      <c r="C394" s="130">
        <v>12434</v>
      </c>
      <c r="D394" s="130">
        <v>12434</v>
      </c>
    </row>
    <row r="395" spans="1:4" x14ac:dyDescent="0.25">
      <c r="A395" s="128">
        <v>1</v>
      </c>
      <c r="B395" s="129" t="s">
        <v>463</v>
      </c>
      <c r="C395" s="130">
        <v>12434</v>
      </c>
      <c r="D395" s="130">
        <v>12434</v>
      </c>
    </row>
    <row r="396" spans="1:4" x14ac:dyDescent="0.25">
      <c r="A396" s="128">
        <v>1</v>
      </c>
      <c r="B396" s="129" t="s">
        <v>464</v>
      </c>
      <c r="C396" s="130">
        <v>8716</v>
      </c>
      <c r="D396" s="130">
        <v>8716</v>
      </c>
    </row>
    <row r="397" spans="1:4" x14ac:dyDescent="0.25">
      <c r="A397" s="128">
        <v>1</v>
      </c>
      <c r="B397" s="129" t="s">
        <v>465</v>
      </c>
      <c r="C397" s="130">
        <v>8456</v>
      </c>
      <c r="D397" s="130">
        <v>8456</v>
      </c>
    </row>
    <row r="398" spans="1:4" x14ac:dyDescent="0.25">
      <c r="A398" s="128">
        <v>2</v>
      </c>
      <c r="B398" s="129" t="s">
        <v>466</v>
      </c>
      <c r="C398" s="130">
        <v>8716</v>
      </c>
      <c r="D398" s="130">
        <v>12434</v>
      </c>
    </row>
    <row r="399" spans="1:4" x14ac:dyDescent="0.25">
      <c r="A399" s="128">
        <v>2</v>
      </c>
      <c r="B399" s="129" t="s">
        <v>467</v>
      </c>
      <c r="C399" s="130">
        <v>4234</v>
      </c>
      <c r="D399" s="130">
        <v>11162</v>
      </c>
    </row>
    <row r="400" spans="1:4" x14ac:dyDescent="0.25">
      <c r="A400" s="128">
        <v>11</v>
      </c>
      <c r="B400" s="129" t="s">
        <v>468</v>
      </c>
      <c r="C400" s="130">
        <v>4234</v>
      </c>
      <c r="D400" s="130">
        <v>9926</v>
      </c>
    </row>
    <row r="401" spans="1:4" x14ac:dyDescent="0.25">
      <c r="A401" s="128">
        <v>5</v>
      </c>
      <c r="B401" s="129" t="s">
        <v>469</v>
      </c>
      <c r="C401" s="130">
        <v>6692</v>
      </c>
      <c r="D401" s="130">
        <v>12886</v>
      </c>
    </row>
    <row r="402" spans="1:4" x14ac:dyDescent="0.25">
      <c r="A402" s="128">
        <v>28</v>
      </c>
      <c r="B402" s="129" t="s">
        <v>470</v>
      </c>
      <c r="C402" s="130">
        <v>2588</v>
      </c>
      <c r="D402" s="130">
        <v>9714</v>
      </c>
    </row>
    <row r="403" spans="1:4" x14ac:dyDescent="0.25">
      <c r="A403" s="128">
        <v>15</v>
      </c>
      <c r="B403" s="129" t="s">
        <v>471</v>
      </c>
      <c r="C403" s="130">
        <v>2444</v>
      </c>
      <c r="D403" s="130">
        <v>10680</v>
      </c>
    </row>
    <row r="404" spans="1:4" x14ac:dyDescent="0.25">
      <c r="A404" s="128">
        <v>13</v>
      </c>
      <c r="B404" s="129" t="s">
        <v>472</v>
      </c>
      <c r="C404" s="130">
        <v>6594</v>
      </c>
      <c r="D404" s="130">
        <v>6594</v>
      </c>
    </row>
    <row r="405" spans="1:4" x14ac:dyDescent="0.25">
      <c r="A405" s="128">
        <v>4</v>
      </c>
      <c r="B405" s="129" t="s">
        <v>473</v>
      </c>
      <c r="C405" s="130">
        <v>5050</v>
      </c>
      <c r="D405" s="130">
        <v>6256</v>
      </c>
    </row>
    <row r="406" spans="1:4" x14ac:dyDescent="0.25">
      <c r="A406" s="128">
        <v>3</v>
      </c>
      <c r="B406" s="129" t="s">
        <v>474</v>
      </c>
      <c r="C406" s="130">
        <v>2262</v>
      </c>
      <c r="D406" s="130">
        <v>3540</v>
      </c>
    </row>
    <row r="407" spans="1:4" x14ac:dyDescent="0.25">
      <c r="A407" s="128">
        <v>14</v>
      </c>
      <c r="B407" s="129" t="s">
        <v>475</v>
      </c>
      <c r="C407" s="130">
        <v>2670</v>
      </c>
      <c r="D407" s="130">
        <v>12366</v>
      </c>
    </row>
    <row r="408" spans="1:4" x14ac:dyDescent="0.25">
      <c r="A408" s="131">
        <f>SUM(A383:A407)</f>
        <v>136</v>
      </c>
      <c r="B408" s="132"/>
      <c r="C408" s="128"/>
      <c r="D408" s="128"/>
    </row>
    <row r="410" spans="1:4" ht="79.5" customHeight="1" x14ac:dyDescent="0.25">
      <c r="A410" s="387" t="s">
        <v>476</v>
      </c>
      <c r="B410" s="387"/>
      <c r="C410" s="387"/>
      <c r="D410" s="387"/>
    </row>
  </sheetData>
  <mergeCells count="13">
    <mergeCell ref="A7:D7"/>
    <mergeCell ref="A1:D1"/>
    <mergeCell ref="A2:D2"/>
    <mergeCell ref="A3:D3"/>
    <mergeCell ref="A4:D4"/>
    <mergeCell ref="A5:D5"/>
    <mergeCell ref="A410:D410"/>
    <mergeCell ref="C8:D8"/>
    <mergeCell ref="A348:D348"/>
    <mergeCell ref="A361:D361"/>
    <mergeCell ref="A375:D375"/>
    <mergeCell ref="A380:D380"/>
    <mergeCell ref="C381:D38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workbookViewId="0">
      <selection activeCell="H20" sqref="H20"/>
    </sheetView>
  </sheetViews>
  <sheetFormatPr baseColWidth="10" defaultRowHeight="15" x14ac:dyDescent="0.25"/>
  <cols>
    <col min="1" max="1" width="14.42578125" customWidth="1"/>
    <col min="2" max="2" width="11.85546875" bestFit="1" customWidth="1"/>
  </cols>
  <sheetData>
    <row r="1" spans="1:3" x14ac:dyDescent="0.25">
      <c r="A1" t="s">
        <v>506</v>
      </c>
    </row>
    <row r="3" spans="1:3" x14ac:dyDescent="0.25">
      <c r="A3" t="s">
        <v>505</v>
      </c>
    </row>
    <row r="5" spans="1:3" x14ac:dyDescent="0.25">
      <c r="A5" t="s">
        <v>543</v>
      </c>
      <c r="B5" s="188" t="s">
        <v>564</v>
      </c>
    </row>
    <row r="7" spans="1:3" x14ac:dyDescent="0.25">
      <c r="A7" t="s">
        <v>544</v>
      </c>
      <c r="B7" s="188" t="s">
        <v>565</v>
      </c>
    </row>
    <row r="9" spans="1:3" x14ac:dyDescent="0.25">
      <c r="A9" t="s">
        <v>545</v>
      </c>
      <c r="B9" s="197" t="s">
        <v>566</v>
      </c>
    </row>
    <row r="11" spans="1:3" x14ac:dyDescent="0.25">
      <c r="A11" t="s">
        <v>546</v>
      </c>
      <c r="B11" s="188" t="s">
        <v>495</v>
      </c>
      <c r="C11" s="188"/>
    </row>
    <row r="12" spans="1:3" x14ac:dyDescent="0.25">
      <c r="C12" s="188"/>
    </row>
    <row r="13" spans="1:3" x14ac:dyDescent="0.25">
      <c r="A13" t="s">
        <v>547</v>
      </c>
      <c r="B13" s="188" t="s">
        <v>494</v>
      </c>
    </row>
    <row r="15" spans="1:3" x14ac:dyDescent="0.25">
      <c r="A15" t="s">
        <v>548</v>
      </c>
      <c r="B15" s="198" t="s">
        <v>558</v>
      </c>
      <c r="C15" s="188"/>
    </row>
    <row r="17" spans="1:3" x14ac:dyDescent="0.25">
      <c r="A17" t="s">
        <v>549</v>
      </c>
      <c r="B17" s="198" t="s">
        <v>559</v>
      </c>
    </row>
    <row r="19" spans="1:3" x14ac:dyDescent="0.25">
      <c r="A19" t="s">
        <v>551</v>
      </c>
      <c r="B19" s="198" t="s">
        <v>560</v>
      </c>
    </row>
    <row r="20" spans="1:3" x14ac:dyDescent="0.25">
      <c r="B20" s="198"/>
    </row>
    <row r="21" spans="1:3" x14ac:dyDescent="0.25">
      <c r="A21" t="s">
        <v>1008</v>
      </c>
      <c r="B21" s="198" t="s">
        <v>1009</v>
      </c>
    </row>
    <row r="22" spans="1:3" x14ac:dyDescent="0.25">
      <c r="B22" s="198"/>
    </row>
    <row r="23" spans="1:3" x14ac:dyDescent="0.25">
      <c r="A23" t="s">
        <v>550</v>
      </c>
      <c r="B23" s="198" t="s">
        <v>561</v>
      </c>
    </row>
    <row r="25" spans="1:3" x14ac:dyDescent="0.25">
      <c r="A25" t="s">
        <v>553</v>
      </c>
      <c r="B25" s="198" t="s">
        <v>562</v>
      </c>
      <c r="C25" s="188"/>
    </row>
    <row r="26" spans="1:3" x14ac:dyDescent="0.25">
      <c r="C26" s="188"/>
    </row>
    <row r="27" spans="1:3" x14ac:dyDescent="0.25">
      <c r="A27" t="s">
        <v>552</v>
      </c>
      <c r="B27" s="198" t="s">
        <v>563</v>
      </c>
      <c r="C27" s="188"/>
    </row>
    <row r="29" spans="1:3" x14ac:dyDescent="0.25">
      <c r="C29" s="188"/>
    </row>
    <row r="30" spans="1:3" x14ac:dyDescent="0.25">
      <c r="C30" s="188"/>
    </row>
    <row r="31" spans="1:3" x14ac:dyDescent="0.25">
      <c r="C31" s="188"/>
    </row>
    <row r="32" spans="1:3" x14ac:dyDescent="0.25">
      <c r="C32" s="188"/>
    </row>
    <row r="33" spans="3:3" x14ac:dyDescent="0.25">
      <c r="C33" s="188"/>
    </row>
    <row r="34" spans="3:3" x14ac:dyDescent="0.25">
      <c r="C34" s="188"/>
    </row>
    <row r="35" spans="3:3" x14ac:dyDescent="0.25">
      <c r="C35" s="188"/>
    </row>
    <row r="36" spans="3:3" x14ac:dyDescent="0.25">
      <c r="C36" s="188"/>
    </row>
    <row r="37" spans="3:3" x14ac:dyDescent="0.25">
      <c r="C37" s="188"/>
    </row>
    <row r="38" spans="3:3" x14ac:dyDescent="0.25">
      <c r="C38" s="188"/>
    </row>
    <row r="39" spans="3:3" x14ac:dyDescent="0.25">
      <c r="C39" s="188"/>
    </row>
    <row r="40" spans="3:3" x14ac:dyDescent="0.25">
      <c r="C40" s="188"/>
    </row>
    <row r="41" spans="3:3" x14ac:dyDescent="0.25">
      <c r="C41" s="188"/>
    </row>
    <row r="42" spans="3:3" x14ac:dyDescent="0.25">
      <c r="C42" s="188"/>
    </row>
    <row r="43" spans="3:3" x14ac:dyDescent="0.25">
      <c r="C43" s="188"/>
    </row>
    <row r="44" spans="3:3" x14ac:dyDescent="0.25">
      <c r="C44" s="188"/>
    </row>
    <row r="45" spans="3:3" x14ac:dyDescent="0.25">
      <c r="C45" s="188"/>
    </row>
    <row r="46" spans="3:3" x14ac:dyDescent="0.25">
      <c r="C46" s="188"/>
    </row>
    <row r="47" spans="3:3" x14ac:dyDescent="0.25">
      <c r="C47" s="188"/>
    </row>
    <row r="48" spans="3:3" x14ac:dyDescent="0.25">
      <c r="C48" s="188"/>
    </row>
  </sheetData>
  <pageMargins left="0.70866141732283472" right="0.70866141732283472" top="0.74803149606299213" bottom="0.74803149606299213" header="0.31496062992125984" footer="0.31496062992125984"/>
  <pageSetup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9"/>
  <sheetViews>
    <sheetView topLeftCell="A499" workbookViewId="0">
      <selection activeCell="B564" sqref="B564"/>
    </sheetView>
  </sheetViews>
  <sheetFormatPr baseColWidth="10" defaultRowHeight="13.5" x14ac:dyDescent="0.25"/>
  <cols>
    <col min="1" max="1" width="11.42578125" style="37"/>
    <col min="2" max="2" width="80.140625" style="37" customWidth="1"/>
    <col min="3" max="3" width="14.85546875" style="37" customWidth="1"/>
    <col min="4" max="4" width="13.140625" style="37" customWidth="1"/>
    <col min="5" max="5" width="13.140625" style="37" bestFit="1" customWidth="1"/>
    <col min="6" max="238" width="11.42578125" style="37"/>
    <col min="239" max="239" width="80.140625" style="37" customWidth="1"/>
    <col min="240" max="240" width="14.85546875" style="37" customWidth="1"/>
    <col min="241" max="241" width="13.140625" style="37" customWidth="1"/>
    <col min="242" max="242" width="13.140625" style="37" bestFit="1" customWidth="1"/>
    <col min="243" max="494" width="11.42578125" style="37"/>
    <col min="495" max="495" width="80.140625" style="37" customWidth="1"/>
    <col min="496" max="496" width="14.85546875" style="37" customWidth="1"/>
    <col min="497" max="497" width="13.140625" style="37" customWidth="1"/>
    <col min="498" max="498" width="13.140625" style="37" bestFit="1" customWidth="1"/>
    <col min="499" max="750" width="11.42578125" style="37"/>
    <col min="751" max="751" width="80.140625" style="37" customWidth="1"/>
    <col min="752" max="752" width="14.85546875" style="37" customWidth="1"/>
    <col min="753" max="753" width="13.140625" style="37" customWidth="1"/>
    <col min="754" max="754" width="13.140625" style="37" bestFit="1" customWidth="1"/>
    <col min="755" max="1006" width="11.42578125" style="37"/>
    <col min="1007" max="1007" width="80.140625" style="37" customWidth="1"/>
    <col min="1008" max="1008" width="14.85546875" style="37" customWidth="1"/>
    <col min="1009" max="1009" width="13.140625" style="37" customWidth="1"/>
    <col min="1010" max="1010" width="13.140625" style="37" bestFit="1" customWidth="1"/>
    <col min="1011" max="1262" width="11.42578125" style="37"/>
    <col min="1263" max="1263" width="80.140625" style="37" customWidth="1"/>
    <col min="1264" max="1264" width="14.85546875" style="37" customWidth="1"/>
    <col min="1265" max="1265" width="13.140625" style="37" customWidth="1"/>
    <col min="1266" max="1266" width="13.140625" style="37" bestFit="1" customWidth="1"/>
    <col min="1267" max="1518" width="11.42578125" style="37"/>
    <col min="1519" max="1519" width="80.140625" style="37" customWidth="1"/>
    <col min="1520" max="1520" width="14.85546875" style="37" customWidth="1"/>
    <col min="1521" max="1521" width="13.140625" style="37" customWidth="1"/>
    <col min="1522" max="1522" width="13.140625" style="37" bestFit="1" customWidth="1"/>
    <col min="1523" max="1774" width="11.42578125" style="37"/>
    <col min="1775" max="1775" width="80.140625" style="37" customWidth="1"/>
    <col min="1776" max="1776" width="14.85546875" style="37" customWidth="1"/>
    <col min="1777" max="1777" width="13.140625" style="37" customWidth="1"/>
    <col min="1778" max="1778" width="13.140625" style="37" bestFit="1" customWidth="1"/>
    <col min="1779" max="2030" width="11.42578125" style="37"/>
    <col min="2031" max="2031" width="80.140625" style="37" customWidth="1"/>
    <col min="2032" max="2032" width="14.85546875" style="37" customWidth="1"/>
    <col min="2033" max="2033" width="13.140625" style="37" customWidth="1"/>
    <col min="2034" max="2034" width="13.140625" style="37" bestFit="1" customWidth="1"/>
    <col min="2035" max="2286" width="11.42578125" style="37"/>
    <col min="2287" max="2287" width="80.140625" style="37" customWidth="1"/>
    <col min="2288" max="2288" width="14.85546875" style="37" customWidth="1"/>
    <col min="2289" max="2289" width="13.140625" style="37" customWidth="1"/>
    <col min="2290" max="2290" width="13.140625" style="37" bestFit="1" customWidth="1"/>
    <col min="2291" max="2542" width="11.42578125" style="37"/>
    <col min="2543" max="2543" width="80.140625" style="37" customWidth="1"/>
    <col min="2544" max="2544" width="14.85546875" style="37" customWidth="1"/>
    <col min="2545" max="2545" width="13.140625" style="37" customWidth="1"/>
    <col min="2546" max="2546" width="13.140625" style="37" bestFit="1" customWidth="1"/>
    <col min="2547" max="2798" width="11.42578125" style="37"/>
    <col min="2799" max="2799" width="80.140625" style="37" customWidth="1"/>
    <col min="2800" max="2800" width="14.85546875" style="37" customWidth="1"/>
    <col min="2801" max="2801" width="13.140625" style="37" customWidth="1"/>
    <col min="2802" max="2802" width="13.140625" style="37" bestFit="1" customWidth="1"/>
    <col min="2803" max="3054" width="11.42578125" style="37"/>
    <col min="3055" max="3055" width="80.140625" style="37" customWidth="1"/>
    <col min="3056" max="3056" width="14.85546875" style="37" customWidth="1"/>
    <col min="3057" max="3057" width="13.140625" style="37" customWidth="1"/>
    <col min="3058" max="3058" width="13.140625" style="37" bestFit="1" customWidth="1"/>
    <col min="3059" max="3310" width="11.42578125" style="37"/>
    <col min="3311" max="3311" width="80.140625" style="37" customWidth="1"/>
    <col min="3312" max="3312" width="14.85546875" style="37" customWidth="1"/>
    <col min="3313" max="3313" width="13.140625" style="37" customWidth="1"/>
    <col min="3314" max="3314" width="13.140625" style="37" bestFit="1" customWidth="1"/>
    <col min="3315" max="3566" width="11.42578125" style="37"/>
    <col min="3567" max="3567" width="80.140625" style="37" customWidth="1"/>
    <col min="3568" max="3568" width="14.85546875" style="37" customWidth="1"/>
    <col min="3569" max="3569" width="13.140625" style="37" customWidth="1"/>
    <col min="3570" max="3570" width="13.140625" style="37" bestFit="1" customWidth="1"/>
    <col min="3571" max="3822" width="11.42578125" style="37"/>
    <col min="3823" max="3823" width="80.140625" style="37" customWidth="1"/>
    <col min="3824" max="3824" width="14.85546875" style="37" customWidth="1"/>
    <col min="3825" max="3825" width="13.140625" style="37" customWidth="1"/>
    <col min="3826" max="3826" width="13.140625" style="37" bestFit="1" customWidth="1"/>
    <col min="3827" max="4078" width="11.42578125" style="37"/>
    <col min="4079" max="4079" width="80.140625" style="37" customWidth="1"/>
    <col min="4080" max="4080" width="14.85546875" style="37" customWidth="1"/>
    <col min="4081" max="4081" width="13.140625" style="37" customWidth="1"/>
    <col min="4082" max="4082" width="13.140625" style="37" bestFit="1" customWidth="1"/>
    <col min="4083" max="4334" width="11.42578125" style="37"/>
    <col min="4335" max="4335" width="80.140625" style="37" customWidth="1"/>
    <col min="4336" max="4336" width="14.85546875" style="37" customWidth="1"/>
    <col min="4337" max="4337" width="13.140625" style="37" customWidth="1"/>
    <col min="4338" max="4338" width="13.140625" style="37" bestFit="1" customWidth="1"/>
    <col min="4339" max="4590" width="11.42578125" style="37"/>
    <col min="4591" max="4591" width="80.140625" style="37" customWidth="1"/>
    <col min="4592" max="4592" width="14.85546875" style="37" customWidth="1"/>
    <col min="4593" max="4593" width="13.140625" style="37" customWidth="1"/>
    <col min="4594" max="4594" width="13.140625" style="37" bestFit="1" customWidth="1"/>
    <col min="4595" max="4846" width="11.42578125" style="37"/>
    <col min="4847" max="4847" width="80.140625" style="37" customWidth="1"/>
    <col min="4848" max="4848" width="14.85546875" style="37" customWidth="1"/>
    <col min="4849" max="4849" width="13.140625" style="37" customWidth="1"/>
    <col min="4850" max="4850" width="13.140625" style="37" bestFit="1" customWidth="1"/>
    <col min="4851" max="5102" width="11.42578125" style="37"/>
    <col min="5103" max="5103" width="80.140625" style="37" customWidth="1"/>
    <col min="5104" max="5104" width="14.85546875" style="37" customWidth="1"/>
    <col min="5105" max="5105" width="13.140625" style="37" customWidth="1"/>
    <col min="5106" max="5106" width="13.140625" style="37" bestFit="1" customWidth="1"/>
    <col min="5107" max="5358" width="11.42578125" style="37"/>
    <col min="5359" max="5359" width="80.140625" style="37" customWidth="1"/>
    <col min="5360" max="5360" width="14.85546875" style="37" customWidth="1"/>
    <col min="5361" max="5361" width="13.140625" style="37" customWidth="1"/>
    <col min="5362" max="5362" width="13.140625" style="37" bestFit="1" customWidth="1"/>
    <col min="5363" max="5614" width="11.42578125" style="37"/>
    <col min="5615" max="5615" width="80.140625" style="37" customWidth="1"/>
    <col min="5616" max="5616" width="14.85546875" style="37" customWidth="1"/>
    <col min="5617" max="5617" width="13.140625" style="37" customWidth="1"/>
    <col min="5618" max="5618" width="13.140625" style="37" bestFit="1" customWidth="1"/>
    <col min="5619" max="5870" width="11.42578125" style="37"/>
    <col min="5871" max="5871" width="80.140625" style="37" customWidth="1"/>
    <col min="5872" max="5872" width="14.85546875" style="37" customWidth="1"/>
    <col min="5873" max="5873" width="13.140625" style="37" customWidth="1"/>
    <col min="5874" max="5874" width="13.140625" style="37" bestFit="1" customWidth="1"/>
    <col min="5875" max="6126" width="11.42578125" style="37"/>
    <col min="6127" max="6127" width="80.140625" style="37" customWidth="1"/>
    <col min="6128" max="6128" width="14.85546875" style="37" customWidth="1"/>
    <col min="6129" max="6129" width="13.140625" style="37" customWidth="1"/>
    <col min="6130" max="6130" width="13.140625" style="37" bestFit="1" customWidth="1"/>
    <col min="6131" max="6382" width="11.42578125" style="37"/>
    <col min="6383" max="6383" width="80.140625" style="37" customWidth="1"/>
    <col min="6384" max="6384" width="14.85546875" style="37" customWidth="1"/>
    <col min="6385" max="6385" width="13.140625" style="37" customWidth="1"/>
    <col min="6386" max="6386" width="13.140625" style="37" bestFit="1" customWidth="1"/>
    <col min="6387" max="6638" width="11.42578125" style="37"/>
    <col min="6639" max="6639" width="80.140625" style="37" customWidth="1"/>
    <col min="6640" max="6640" width="14.85546875" style="37" customWidth="1"/>
    <col min="6641" max="6641" width="13.140625" style="37" customWidth="1"/>
    <col min="6642" max="6642" width="13.140625" style="37" bestFit="1" customWidth="1"/>
    <col min="6643" max="6894" width="11.42578125" style="37"/>
    <col min="6895" max="6895" width="80.140625" style="37" customWidth="1"/>
    <col min="6896" max="6896" width="14.85546875" style="37" customWidth="1"/>
    <col min="6897" max="6897" width="13.140625" style="37" customWidth="1"/>
    <col min="6898" max="6898" width="13.140625" style="37" bestFit="1" customWidth="1"/>
    <col min="6899" max="7150" width="11.42578125" style="37"/>
    <col min="7151" max="7151" width="80.140625" style="37" customWidth="1"/>
    <col min="7152" max="7152" width="14.85546875" style="37" customWidth="1"/>
    <col min="7153" max="7153" width="13.140625" style="37" customWidth="1"/>
    <col min="7154" max="7154" width="13.140625" style="37" bestFit="1" customWidth="1"/>
    <col min="7155" max="7406" width="11.42578125" style="37"/>
    <col min="7407" max="7407" width="80.140625" style="37" customWidth="1"/>
    <col min="7408" max="7408" width="14.85546875" style="37" customWidth="1"/>
    <col min="7409" max="7409" width="13.140625" style="37" customWidth="1"/>
    <col min="7410" max="7410" width="13.140625" style="37" bestFit="1" customWidth="1"/>
    <col min="7411" max="7662" width="11.42578125" style="37"/>
    <col min="7663" max="7663" width="80.140625" style="37" customWidth="1"/>
    <col min="7664" max="7664" width="14.85546875" style="37" customWidth="1"/>
    <col min="7665" max="7665" width="13.140625" style="37" customWidth="1"/>
    <col min="7666" max="7666" width="13.140625" style="37" bestFit="1" customWidth="1"/>
    <col min="7667" max="7918" width="11.42578125" style="37"/>
    <col min="7919" max="7919" width="80.140625" style="37" customWidth="1"/>
    <col min="7920" max="7920" width="14.85546875" style="37" customWidth="1"/>
    <col min="7921" max="7921" width="13.140625" style="37" customWidth="1"/>
    <col min="7922" max="7922" width="13.140625" style="37" bestFit="1" customWidth="1"/>
    <col min="7923" max="8174" width="11.42578125" style="37"/>
    <col min="8175" max="8175" width="80.140625" style="37" customWidth="1"/>
    <col min="8176" max="8176" width="14.85546875" style="37" customWidth="1"/>
    <col min="8177" max="8177" width="13.140625" style="37" customWidth="1"/>
    <col min="8178" max="8178" width="13.140625" style="37" bestFit="1" customWidth="1"/>
    <col min="8179" max="8430" width="11.42578125" style="37"/>
    <col min="8431" max="8431" width="80.140625" style="37" customWidth="1"/>
    <col min="8432" max="8432" width="14.85546875" style="37" customWidth="1"/>
    <col min="8433" max="8433" width="13.140625" style="37" customWidth="1"/>
    <col min="8434" max="8434" width="13.140625" style="37" bestFit="1" customWidth="1"/>
    <col min="8435" max="8686" width="11.42578125" style="37"/>
    <col min="8687" max="8687" width="80.140625" style="37" customWidth="1"/>
    <col min="8688" max="8688" width="14.85546875" style="37" customWidth="1"/>
    <col min="8689" max="8689" width="13.140625" style="37" customWidth="1"/>
    <col min="8690" max="8690" width="13.140625" style="37" bestFit="1" customWidth="1"/>
    <col min="8691" max="8942" width="11.42578125" style="37"/>
    <col min="8943" max="8943" width="80.140625" style="37" customWidth="1"/>
    <col min="8944" max="8944" width="14.85546875" style="37" customWidth="1"/>
    <col min="8945" max="8945" width="13.140625" style="37" customWidth="1"/>
    <col min="8946" max="8946" width="13.140625" style="37" bestFit="1" customWidth="1"/>
    <col min="8947" max="9198" width="11.42578125" style="37"/>
    <col min="9199" max="9199" width="80.140625" style="37" customWidth="1"/>
    <col min="9200" max="9200" width="14.85546875" style="37" customWidth="1"/>
    <col min="9201" max="9201" width="13.140625" style="37" customWidth="1"/>
    <col min="9202" max="9202" width="13.140625" style="37" bestFit="1" customWidth="1"/>
    <col min="9203" max="9454" width="11.42578125" style="37"/>
    <col min="9455" max="9455" width="80.140625" style="37" customWidth="1"/>
    <col min="9456" max="9456" width="14.85546875" style="37" customWidth="1"/>
    <col min="9457" max="9457" width="13.140625" style="37" customWidth="1"/>
    <col min="9458" max="9458" width="13.140625" style="37" bestFit="1" customWidth="1"/>
    <col min="9459" max="9710" width="11.42578125" style="37"/>
    <col min="9711" max="9711" width="80.140625" style="37" customWidth="1"/>
    <col min="9712" max="9712" width="14.85546875" style="37" customWidth="1"/>
    <col min="9713" max="9713" width="13.140625" style="37" customWidth="1"/>
    <col min="9714" max="9714" width="13.140625" style="37" bestFit="1" customWidth="1"/>
    <col min="9715" max="9966" width="11.42578125" style="37"/>
    <col min="9967" max="9967" width="80.140625" style="37" customWidth="1"/>
    <col min="9968" max="9968" width="14.85546875" style="37" customWidth="1"/>
    <col min="9969" max="9969" width="13.140625" style="37" customWidth="1"/>
    <col min="9970" max="9970" width="13.140625" style="37" bestFit="1" customWidth="1"/>
    <col min="9971" max="10222" width="11.42578125" style="37"/>
    <col min="10223" max="10223" width="80.140625" style="37" customWidth="1"/>
    <col min="10224" max="10224" width="14.85546875" style="37" customWidth="1"/>
    <col min="10225" max="10225" width="13.140625" style="37" customWidth="1"/>
    <col min="10226" max="10226" width="13.140625" style="37" bestFit="1" customWidth="1"/>
    <col min="10227" max="10478" width="11.42578125" style="37"/>
    <col min="10479" max="10479" width="80.140625" style="37" customWidth="1"/>
    <col min="10480" max="10480" width="14.85546875" style="37" customWidth="1"/>
    <col min="10481" max="10481" width="13.140625" style="37" customWidth="1"/>
    <col min="10482" max="10482" width="13.140625" style="37" bestFit="1" customWidth="1"/>
    <col min="10483" max="10734" width="11.42578125" style="37"/>
    <col min="10735" max="10735" width="80.140625" style="37" customWidth="1"/>
    <col min="10736" max="10736" width="14.85546875" style="37" customWidth="1"/>
    <col min="10737" max="10737" width="13.140625" style="37" customWidth="1"/>
    <col min="10738" max="10738" width="13.140625" style="37" bestFit="1" customWidth="1"/>
    <col min="10739" max="10990" width="11.42578125" style="37"/>
    <col min="10991" max="10991" width="80.140625" style="37" customWidth="1"/>
    <col min="10992" max="10992" width="14.85546875" style="37" customWidth="1"/>
    <col min="10993" max="10993" width="13.140625" style="37" customWidth="1"/>
    <col min="10994" max="10994" width="13.140625" style="37" bestFit="1" customWidth="1"/>
    <col min="10995" max="11246" width="11.42578125" style="37"/>
    <col min="11247" max="11247" width="80.140625" style="37" customWidth="1"/>
    <col min="11248" max="11248" width="14.85546875" style="37" customWidth="1"/>
    <col min="11249" max="11249" width="13.140625" style="37" customWidth="1"/>
    <col min="11250" max="11250" width="13.140625" style="37" bestFit="1" customWidth="1"/>
    <col min="11251" max="11502" width="11.42578125" style="37"/>
    <col min="11503" max="11503" width="80.140625" style="37" customWidth="1"/>
    <col min="11504" max="11504" width="14.85546875" style="37" customWidth="1"/>
    <col min="11505" max="11505" width="13.140625" style="37" customWidth="1"/>
    <col min="11506" max="11506" width="13.140625" style="37" bestFit="1" customWidth="1"/>
    <col min="11507" max="11758" width="11.42578125" style="37"/>
    <col min="11759" max="11759" width="80.140625" style="37" customWidth="1"/>
    <col min="11760" max="11760" width="14.85546875" style="37" customWidth="1"/>
    <col min="11761" max="11761" width="13.140625" style="37" customWidth="1"/>
    <col min="11762" max="11762" width="13.140625" style="37" bestFit="1" customWidth="1"/>
    <col min="11763" max="12014" width="11.42578125" style="37"/>
    <col min="12015" max="12015" width="80.140625" style="37" customWidth="1"/>
    <col min="12016" max="12016" width="14.85546875" style="37" customWidth="1"/>
    <col min="12017" max="12017" width="13.140625" style="37" customWidth="1"/>
    <col min="12018" max="12018" width="13.140625" style="37" bestFit="1" customWidth="1"/>
    <col min="12019" max="12270" width="11.42578125" style="37"/>
    <col min="12271" max="12271" width="80.140625" style="37" customWidth="1"/>
    <col min="12272" max="12272" width="14.85546875" style="37" customWidth="1"/>
    <col min="12273" max="12273" width="13.140625" style="37" customWidth="1"/>
    <col min="12274" max="12274" width="13.140625" style="37" bestFit="1" customWidth="1"/>
    <col min="12275" max="12526" width="11.42578125" style="37"/>
    <col min="12527" max="12527" width="80.140625" style="37" customWidth="1"/>
    <col min="12528" max="12528" width="14.85546875" style="37" customWidth="1"/>
    <col min="12529" max="12529" width="13.140625" style="37" customWidth="1"/>
    <col min="12530" max="12530" width="13.140625" style="37" bestFit="1" customWidth="1"/>
    <col min="12531" max="12782" width="11.42578125" style="37"/>
    <col min="12783" max="12783" width="80.140625" style="37" customWidth="1"/>
    <col min="12784" max="12784" width="14.85546875" style="37" customWidth="1"/>
    <col min="12785" max="12785" width="13.140625" style="37" customWidth="1"/>
    <col min="12786" max="12786" width="13.140625" style="37" bestFit="1" customWidth="1"/>
    <col min="12787" max="13038" width="11.42578125" style="37"/>
    <col min="13039" max="13039" width="80.140625" style="37" customWidth="1"/>
    <col min="13040" max="13040" width="14.85546875" style="37" customWidth="1"/>
    <col min="13041" max="13041" width="13.140625" style="37" customWidth="1"/>
    <col min="13042" max="13042" width="13.140625" style="37" bestFit="1" customWidth="1"/>
    <col min="13043" max="13294" width="11.42578125" style="37"/>
    <col min="13295" max="13295" width="80.140625" style="37" customWidth="1"/>
    <col min="13296" max="13296" width="14.85546875" style="37" customWidth="1"/>
    <col min="13297" max="13297" width="13.140625" style="37" customWidth="1"/>
    <col min="13298" max="13298" width="13.140625" style="37" bestFit="1" customWidth="1"/>
    <col min="13299" max="13550" width="11.42578125" style="37"/>
    <col min="13551" max="13551" width="80.140625" style="37" customWidth="1"/>
    <col min="13552" max="13552" width="14.85546875" style="37" customWidth="1"/>
    <col min="13553" max="13553" width="13.140625" style="37" customWidth="1"/>
    <col min="13554" max="13554" width="13.140625" style="37" bestFit="1" customWidth="1"/>
    <col min="13555" max="13806" width="11.42578125" style="37"/>
    <col min="13807" max="13807" width="80.140625" style="37" customWidth="1"/>
    <col min="13808" max="13808" width="14.85546875" style="37" customWidth="1"/>
    <col min="13809" max="13809" width="13.140625" style="37" customWidth="1"/>
    <col min="13810" max="13810" width="13.140625" style="37" bestFit="1" customWidth="1"/>
    <col min="13811" max="14062" width="11.42578125" style="37"/>
    <col min="14063" max="14063" width="80.140625" style="37" customWidth="1"/>
    <col min="14064" max="14064" width="14.85546875" style="37" customWidth="1"/>
    <col min="14065" max="14065" width="13.140625" style="37" customWidth="1"/>
    <col min="14066" max="14066" width="13.140625" style="37" bestFit="1" customWidth="1"/>
    <col min="14067" max="14318" width="11.42578125" style="37"/>
    <col min="14319" max="14319" width="80.140625" style="37" customWidth="1"/>
    <col min="14320" max="14320" width="14.85546875" style="37" customWidth="1"/>
    <col min="14321" max="14321" width="13.140625" style="37" customWidth="1"/>
    <col min="14322" max="14322" width="13.140625" style="37" bestFit="1" customWidth="1"/>
    <col min="14323" max="14574" width="11.42578125" style="37"/>
    <col min="14575" max="14575" width="80.140625" style="37" customWidth="1"/>
    <col min="14576" max="14576" width="14.85546875" style="37" customWidth="1"/>
    <col min="14577" max="14577" width="13.140625" style="37" customWidth="1"/>
    <col min="14578" max="14578" width="13.140625" style="37" bestFit="1" customWidth="1"/>
    <col min="14579" max="14830" width="11.42578125" style="37"/>
    <col min="14831" max="14831" width="80.140625" style="37" customWidth="1"/>
    <col min="14832" max="14832" width="14.85546875" style="37" customWidth="1"/>
    <col min="14833" max="14833" width="13.140625" style="37" customWidth="1"/>
    <col min="14834" max="14834" width="13.140625" style="37" bestFit="1" customWidth="1"/>
    <col min="14835" max="15086" width="11.42578125" style="37"/>
    <col min="15087" max="15087" width="80.140625" style="37" customWidth="1"/>
    <col min="15088" max="15088" width="14.85546875" style="37" customWidth="1"/>
    <col min="15089" max="15089" width="13.140625" style="37" customWidth="1"/>
    <col min="15090" max="15090" width="13.140625" style="37" bestFit="1" customWidth="1"/>
    <col min="15091" max="15342" width="11.42578125" style="37"/>
    <col min="15343" max="15343" width="80.140625" style="37" customWidth="1"/>
    <col min="15344" max="15344" width="14.85546875" style="37" customWidth="1"/>
    <col min="15345" max="15345" width="13.140625" style="37" customWidth="1"/>
    <col min="15346" max="15346" width="13.140625" style="37" bestFit="1" customWidth="1"/>
    <col min="15347" max="15598" width="11.42578125" style="37"/>
    <col min="15599" max="15599" width="80.140625" style="37" customWidth="1"/>
    <col min="15600" max="15600" width="14.85546875" style="37" customWidth="1"/>
    <col min="15601" max="15601" width="13.140625" style="37" customWidth="1"/>
    <col min="15602" max="15602" width="13.140625" style="37" bestFit="1" customWidth="1"/>
    <col min="15603" max="15854" width="11.42578125" style="37"/>
    <col min="15855" max="15855" width="80.140625" style="37" customWidth="1"/>
    <col min="15856" max="15856" width="14.85546875" style="37" customWidth="1"/>
    <col min="15857" max="15857" width="13.140625" style="37" customWidth="1"/>
    <col min="15858" max="15858" width="13.140625" style="37" bestFit="1" customWidth="1"/>
    <col min="15859" max="16110" width="11.42578125" style="37"/>
    <col min="16111" max="16111" width="80.140625" style="37" customWidth="1"/>
    <col min="16112" max="16112" width="14.85546875" style="37" customWidth="1"/>
    <col min="16113" max="16113" width="13.140625" style="37" customWidth="1"/>
    <col min="16114" max="16114" width="13.140625" style="37" bestFit="1" customWidth="1"/>
    <col min="16115" max="16384" width="11.42578125" style="37"/>
  </cols>
  <sheetData>
    <row r="1" spans="1:4" ht="15" x14ac:dyDescent="0.25">
      <c r="A1" s="401" t="s">
        <v>237</v>
      </c>
      <c r="B1" s="401"/>
      <c r="C1" s="401"/>
      <c r="D1"/>
    </row>
    <row r="2" spans="1:4" ht="15" x14ac:dyDescent="0.25">
      <c r="A2" s="402" t="s">
        <v>2000</v>
      </c>
      <c r="B2" s="402"/>
      <c r="C2" s="402"/>
      <c r="D2"/>
    </row>
    <row r="3" spans="1:4" ht="15.75" thickBot="1" x14ac:dyDescent="0.3">
      <c r="A3" s="403"/>
      <c r="B3" s="403"/>
      <c r="C3" s="403"/>
      <c r="D3"/>
    </row>
    <row r="4" spans="1:4" ht="15.75" thickBot="1" x14ac:dyDescent="0.3">
      <c r="A4" s="404" t="s">
        <v>2001</v>
      </c>
      <c r="B4" s="404"/>
      <c r="C4" s="404"/>
      <c r="D4"/>
    </row>
    <row r="5" spans="1:4" ht="15.75" thickBot="1" x14ac:dyDescent="0.3">
      <c r="A5" s="405"/>
      <c r="B5" s="405"/>
      <c r="C5" s="405"/>
      <c r="D5"/>
    </row>
    <row r="6" spans="1:4" ht="15.75" thickBot="1" x14ac:dyDescent="0.3">
      <c r="A6" s="406" t="s">
        <v>241</v>
      </c>
      <c r="B6" s="407"/>
      <c r="C6" s="408"/>
      <c r="D6"/>
    </row>
    <row r="7" spans="1:4" ht="15.75" thickBot="1" x14ac:dyDescent="0.3">
      <c r="A7" s="409" t="s">
        <v>242</v>
      </c>
      <c r="B7" s="410" t="s">
        <v>243</v>
      </c>
      <c r="C7" s="411" t="s">
        <v>244</v>
      </c>
      <c r="D7"/>
    </row>
    <row r="8" spans="1:4" ht="13.5" customHeight="1" x14ac:dyDescent="0.25">
      <c r="A8" s="412">
        <v>1000</v>
      </c>
      <c r="B8" s="413" t="s">
        <v>213</v>
      </c>
      <c r="C8" s="414">
        <v>19135955.600000001</v>
      </c>
      <c r="D8"/>
    </row>
    <row r="9" spans="1:4" ht="13.5" customHeight="1" x14ac:dyDescent="0.25">
      <c r="A9" s="415"/>
      <c r="B9" s="416" t="s">
        <v>200</v>
      </c>
      <c r="C9" s="417">
        <v>285000</v>
      </c>
      <c r="D9"/>
    </row>
    <row r="10" spans="1:4" ht="13.5" customHeight="1" x14ac:dyDescent="0.25">
      <c r="A10" s="418"/>
      <c r="B10" s="419" t="s">
        <v>245</v>
      </c>
      <c r="C10" s="420"/>
      <c r="D10"/>
    </row>
    <row r="11" spans="1:4" ht="39.75" customHeight="1" x14ac:dyDescent="0.25">
      <c r="A11" s="421" t="s">
        <v>2002</v>
      </c>
      <c r="B11" s="422" t="s">
        <v>2003</v>
      </c>
      <c r="C11" s="420">
        <v>265000</v>
      </c>
      <c r="D11"/>
    </row>
    <row r="12" spans="1:4" ht="15" x14ac:dyDescent="0.25">
      <c r="A12" s="421"/>
      <c r="B12" s="422"/>
      <c r="C12" s="420"/>
      <c r="D12"/>
    </row>
    <row r="13" spans="1:4" ht="15" x14ac:dyDescent="0.25">
      <c r="A13" s="418">
        <v>15000</v>
      </c>
      <c r="B13" s="422" t="s">
        <v>247</v>
      </c>
      <c r="C13" s="420"/>
      <c r="D13"/>
    </row>
    <row r="14" spans="1:4" ht="15" x14ac:dyDescent="0.25">
      <c r="A14" s="421" t="s">
        <v>2004</v>
      </c>
      <c r="B14" s="422" t="s">
        <v>595</v>
      </c>
      <c r="C14" s="420">
        <v>20000</v>
      </c>
      <c r="D14"/>
    </row>
    <row r="15" spans="1:4" ht="15" x14ac:dyDescent="0.25">
      <c r="A15" s="421"/>
      <c r="B15" s="422"/>
      <c r="C15" s="423"/>
      <c r="D15"/>
    </row>
    <row r="16" spans="1:4" ht="24.75" x14ac:dyDescent="0.25">
      <c r="A16" s="424"/>
      <c r="B16" s="425" t="s">
        <v>248</v>
      </c>
      <c r="C16" s="417">
        <v>11541093.4</v>
      </c>
      <c r="D16"/>
    </row>
    <row r="17" spans="1:6" ht="15" customHeight="1" x14ac:dyDescent="0.25">
      <c r="A17" s="418"/>
      <c r="B17" s="426" t="s">
        <v>643</v>
      </c>
      <c r="C17" s="420"/>
      <c r="D17"/>
      <c r="F17" s="45"/>
    </row>
    <row r="18" spans="1:6" ht="15" customHeight="1" x14ac:dyDescent="0.25">
      <c r="A18" s="427" t="s">
        <v>2005</v>
      </c>
      <c r="B18" s="428" t="s">
        <v>644</v>
      </c>
      <c r="C18" s="420">
        <v>303840</v>
      </c>
      <c r="D18"/>
    </row>
    <row r="19" spans="1:6" ht="15" x14ac:dyDescent="0.25">
      <c r="A19" s="427" t="s">
        <v>2005</v>
      </c>
      <c r="B19" s="428" t="s">
        <v>645</v>
      </c>
      <c r="C19" s="420">
        <v>2268000</v>
      </c>
      <c r="D19"/>
    </row>
    <row r="20" spans="1:6" ht="15" x14ac:dyDescent="0.25">
      <c r="A20" s="421"/>
      <c r="B20" s="428"/>
      <c r="C20" s="420"/>
      <c r="D20"/>
    </row>
    <row r="21" spans="1:6" ht="15" x14ac:dyDescent="0.25">
      <c r="A21" s="429">
        <v>11000</v>
      </c>
      <c r="B21" s="430" t="s">
        <v>249</v>
      </c>
      <c r="C21" s="431"/>
      <c r="D21"/>
    </row>
    <row r="22" spans="1:6" ht="15" x14ac:dyDescent="0.25">
      <c r="A22" s="421" t="s">
        <v>2006</v>
      </c>
      <c r="B22" s="430" t="s">
        <v>273</v>
      </c>
      <c r="C22" s="431"/>
      <c r="D22"/>
    </row>
    <row r="23" spans="1:6" ht="15" x14ac:dyDescent="0.25">
      <c r="A23" s="418" t="s">
        <v>2006</v>
      </c>
      <c r="B23" s="428" t="s">
        <v>596</v>
      </c>
      <c r="C23" s="420">
        <v>1401738</v>
      </c>
      <c r="D23"/>
    </row>
    <row r="24" spans="1:6" ht="15" x14ac:dyDescent="0.25">
      <c r="A24" s="418" t="s">
        <v>2006</v>
      </c>
      <c r="B24" s="428" t="s">
        <v>597</v>
      </c>
      <c r="C24" s="420">
        <v>199308</v>
      </c>
      <c r="D24"/>
    </row>
    <row r="25" spans="1:6" ht="15" x14ac:dyDescent="0.25">
      <c r="A25" s="418" t="s">
        <v>2007</v>
      </c>
      <c r="B25" s="426" t="s">
        <v>598</v>
      </c>
      <c r="C25" s="420"/>
      <c r="D25"/>
    </row>
    <row r="26" spans="1:6" ht="15" x14ac:dyDescent="0.25">
      <c r="A26" s="421" t="s">
        <v>2006</v>
      </c>
      <c r="B26" s="428" t="s">
        <v>599</v>
      </c>
      <c r="C26" s="420">
        <v>590452</v>
      </c>
      <c r="D26"/>
    </row>
    <row r="27" spans="1:6" ht="15" x14ac:dyDescent="0.25">
      <c r="A27" s="421" t="s">
        <v>2006</v>
      </c>
      <c r="B27" s="428" t="s">
        <v>600</v>
      </c>
      <c r="C27" s="420">
        <v>164000</v>
      </c>
      <c r="D27"/>
    </row>
    <row r="28" spans="1:6" ht="15" x14ac:dyDescent="0.25">
      <c r="A28" s="421" t="s">
        <v>2006</v>
      </c>
      <c r="B28" s="428" t="s">
        <v>601</v>
      </c>
      <c r="C28" s="420">
        <v>1181390</v>
      </c>
      <c r="D28"/>
    </row>
    <row r="29" spans="1:6" ht="15" x14ac:dyDescent="0.25">
      <c r="A29" s="421" t="s">
        <v>2006</v>
      </c>
      <c r="B29" s="428" t="s">
        <v>602</v>
      </c>
      <c r="C29" s="420">
        <v>180000</v>
      </c>
      <c r="D29"/>
    </row>
    <row r="30" spans="1:6" ht="15" x14ac:dyDescent="0.25">
      <c r="A30" s="418"/>
      <c r="B30" s="428" t="s">
        <v>603</v>
      </c>
      <c r="C30" s="420"/>
      <c r="D30"/>
    </row>
    <row r="31" spans="1:6" ht="15" x14ac:dyDescent="0.25">
      <c r="A31" s="421" t="s">
        <v>2006</v>
      </c>
      <c r="B31" s="428" t="s">
        <v>604</v>
      </c>
      <c r="C31" s="420">
        <v>563966</v>
      </c>
      <c r="D31"/>
    </row>
    <row r="32" spans="1:6" ht="15" x14ac:dyDescent="0.25">
      <c r="A32" s="421" t="s">
        <v>2006</v>
      </c>
      <c r="B32" s="428" t="s">
        <v>605</v>
      </c>
      <c r="C32" s="420">
        <v>305200</v>
      </c>
      <c r="D32"/>
    </row>
    <row r="33" spans="1:4" ht="15" x14ac:dyDescent="0.25">
      <c r="A33" s="421" t="s">
        <v>2006</v>
      </c>
      <c r="B33" s="428" t="s">
        <v>606</v>
      </c>
      <c r="C33" s="420">
        <v>266368</v>
      </c>
      <c r="D33"/>
    </row>
    <row r="34" spans="1:4" ht="15" x14ac:dyDescent="0.25">
      <c r="A34" s="418"/>
      <c r="B34" s="428"/>
      <c r="C34" s="420"/>
      <c r="D34"/>
    </row>
    <row r="35" spans="1:4" ht="15" x14ac:dyDescent="0.25">
      <c r="A35" s="418" t="s">
        <v>2007</v>
      </c>
      <c r="B35" s="428" t="s">
        <v>607</v>
      </c>
      <c r="C35" s="420"/>
      <c r="D35"/>
    </row>
    <row r="36" spans="1:4" ht="15" x14ac:dyDescent="0.25">
      <c r="A36" s="421" t="s">
        <v>2008</v>
      </c>
      <c r="B36" s="428" t="s">
        <v>608</v>
      </c>
      <c r="C36" s="420">
        <v>103846</v>
      </c>
      <c r="D36"/>
    </row>
    <row r="37" spans="1:4" ht="15" x14ac:dyDescent="0.25">
      <c r="A37" s="421" t="s">
        <v>2008</v>
      </c>
      <c r="B37" s="428" t="s">
        <v>609</v>
      </c>
      <c r="C37" s="420">
        <v>37248</v>
      </c>
      <c r="D37"/>
    </row>
    <row r="38" spans="1:4" ht="24.75" x14ac:dyDescent="0.25">
      <c r="A38" s="421" t="s">
        <v>2007</v>
      </c>
      <c r="B38" s="432" t="s">
        <v>610</v>
      </c>
      <c r="C38" s="420"/>
      <c r="D38"/>
    </row>
    <row r="39" spans="1:4" ht="15" x14ac:dyDescent="0.25">
      <c r="A39" s="421" t="s">
        <v>2008</v>
      </c>
      <c r="B39" s="428" t="s">
        <v>611</v>
      </c>
      <c r="C39" s="420">
        <v>140110</v>
      </c>
      <c r="D39"/>
    </row>
    <row r="40" spans="1:4" ht="15" x14ac:dyDescent="0.25">
      <c r="A40" s="421" t="s">
        <v>2008</v>
      </c>
      <c r="B40" s="428" t="s">
        <v>612</v>
      </c>
      <c r="C40" s="420">
        <v>66138</v>
      </c>
      <c r="D40"/>
    </row>
    <row r="41" spans="1:4" ht="15" x14ac:dyDescent="0.25">
      <c r="A41" s="421" t="s">
        <v>2008</v>
      </c>
      <c r="B41" s="428" t="s">
        <v>613</v>
      </c>
      <c r="C41" s="420">
        <v>104530</v>
      </c>
      <c r="D41"/>
    </row>
    <row r="42" spans="1:4" ht="15" x14ac:dyDescent="0.25">
      <c r="A42" s="421" t="s">
        <v>2008</v>
      </c>
      <c r="B42" s="428" t="s">
        <v>614</v>
      </c>
      <c r="C42" s="420">
        <v>59400</v>
      </c>
      <c r="D42"/>
    </row>
    <row r="43" spans="1:4" ht="15" x14ac:dyDescent="0.25">
      <c r="A43" s="421" t="s">
        <v>2007</v>
      </c>
      <c r="B43" s="428" t="s">
        <v>615</v>
      </c>
      <c r="C43" s="420"/>
      <c r="D43"/>
    </row>
    <row r="44" spans="1:4" ht="15" x14ac:dyDescent="0.25">
      <c r="A44" s="421" t="s">
        <v>2008</v>
      </c>
      <c r="B44" s="428" t="s">
        <v>616</v>
      </c>
      <c r="C44" s="420">
        <v>85848</v>
      </c>
      <c r="D44"/>
    </row>
    <row r="45" spans="1:4" ht="15" x14ac:dyDescent="0.25">
      <c r="A45" s="421" t="s">
        <v>2008</v>
      </c>
      <c r="B45" s="428" t="s">
        <v>617</v>
      </c>
      <c r="C45" s="420">
        <v>27552</v>
      </c>
      <c r="D45"/>
    </row>
    <row r="46" spans="1:4" ht="15" x14ac:dyDescent="0.25">
      <c r="A46" s="421" t="s">
        <v>2008</v>
      </c>
      <c r="B46" s="428" t="s">
        <v>618</v>
      </c>
      <c r="C46" s="420">
        <v>9624</v>
      </c>
      <c r="D46"/>
    </row>
    <row r="47" spans="1:4" ht="15" x14ac:dyDescent="0.25">
      <c r="A47" s="421" t="s">
        <v>2007</v>
      </c>
      <c r="B47" s="428"/>
      <c r="C47" s="420"/>
      <c r="D47"/>
    </row>
    <row r="48" spans="1:4" ht="15" x14ac:dyDescent="0.25">
      <c r="A48" s="418">
        <v>132000</v>
      </c>
      <c r="B48" s="426" t="s">
        <v>257</v>
      </c>
      <c r="C48" s="420"/>
      <c r="D48"/>
    </row>
    <row r="49" spans="1:4" ht="15" x14ac:dyDescent="0.25">
      <c r="A49" s="421" t="s">
        <v>2009</v>
      </c>
      <c r="B49" s="433" t="s">
        <v>2010</v>
      </c>
      <c r="C49" s="420">
        <v>50640</v>
      </c>
      <c r="D49"/>
    </row>
    <row r="50" spans="1:4" ht="15" x14ac:dyDescent="0.25">
      <c r="A50" s="421" t="s">
        <v>2009</v>
      </c>
      <c r="B50" s="428" t="s">
        <v>2011</v>
      </c>
      <c r="C50" s="420">
        <v>378000</v>
      </c>
      <c r="D50"/>
    </row>
    <row r="51" spans="1:4" ht="15" x14ac:dyDescent="0.25">
      <c r="A51" s="421" t="s">
        <v>2009</v>
      </c>
      <c r="B51" s="428" t="s">
        <v>619</v>
      </c>
      <c r="C51" s="420">
        <v>237268</v>
      </c>
      <c r="D51"/>
    </row>
    <row r="52" spans="1:4" ht="15" x14ac:dyDescent="0.25">
      <c r="A52" s="421" t="s">
        <v>2009</v>
      </c>
      <c r="B52" s="428" t="s">
        <v>620</v>
      </c>
      <c r="C52" s="420">
        <v>33300</v>
      </c>
      <c r="D52"/>
    </row>
    <row r="53" spans="1:4" ht="24.75" x14ac:dyDescent="0.25">
      <c r="A53" s="421" t="s">
        <v>2007</v>
      </c>
      <c r="B53" s="432" t="s">
        <v>621</v>
      </c>
      <c r="C53" s="420"/>
      <c r="D53"/>
    </row>
    <row r="54" spans="1:4" ht="15" x14ac:dyDescent="0.25">
      <c r="A54" s="421" t="s">
        <v>2009</v>
      </c>
      <c r="B54" s="428" t="s">
        <v>622</v>
      </c>
      <c r="C54" s="420">
        <v>99508</v>
      </c>
      <c r="D54"/>
    </row>
    <row r="55" spans="1:4" ht="15" x14ac:dyDescent="0.25">
      <c r="A55" s="421" t="s">
        <v>2009</v>
      </c>
      <c r="B55" s="428" t="s">
        <v>623</v>
      </c>
      <c r="C55" s="420">
        <v>26000</v>
      </c>
      <c r="D55"/>
    </row>
    <row r="56" spans="1:4" ht="15" x14ac:dyDescent="0.25">
      <c r="A56" s="421" t="s">
        <v>2009</v>
      </c>
      <c r="B56" s="428" t="s">
        <v>624</v>
      </c>
      <c r="C56" s="420">
        <v>198548</v>
      </c>
      <c r="D56"/>
    </row>
    <row r="57" spans="1:4" ht="15" x14ac:dyDescent="0.25">
      <c r="A57" s="421" t="s">
        <v>2009</v>
      </c>
      <c r="B57" s="428" t="s">
        <v>625</v>
      </c>
      <c r="C57" s="420">
        <v>30000</v>
      </c>
      <c r="D57"/>
    </row>
    <row r="58" spans="1:4" ht="15" x14ac:dyDescent="0.25">
      <c r="A58" s="421" t="s">
        <v>2007</v>
      </c>
      <c r="B58" s="428" t="s">
        <v>626</v>
      </c>
      <c r="C58" s="420"/>
      <c r="D58"/>
    </row>
    <row r="59" spans="1:4" ht="15" x14ac:dyDescent="0.25">
      <c r="A59" s="421" t="s">
        <v>2009</v>
      </c>
      <c r="B59" s="428" t="s">
        <v>627</v>
      </c>
      <c r="C59" s="420">
        <v>94908</v>
      </c>
      <c r="D59"/>
    </row>
    <row r="60" spans="1:4" ht="15" x14ac:dyDescent="0.25">
      <c r="A60" s="421" t="s">
        <v>2009</v>
      </c>
      <c r="B60" s="428" t="s">
        <v>628</v>
      </c>
      <c r="C60" s="420">
        <v>51188</v>
      </c>
      <c r="D60"/>
    </row>
    <row r="61" spans="1:4" ht="15" x14ac:dyDescent="0.25">
      <c r="A61" s="421" t="s">
        <v>2009</v>
      </c>
      <c r="B61" s="428" t="s">
        <v>629</v>
      </c>
      <c r="C61" s="420">
        <v>45008</v>
      </c>
      <c r="D61"/>
    </row>
    <row r="62" spans="1:4" ht="15" x14ac:dyDescent="0.25">
      <c r="A62" s="421" t="s">
        <v>2007</v>
      </c>
      <c r="B62" s="428"/>
      <c r="C62" s="420"/>
      <c r="D62"/>
    </row>
    <row r="63" spans="1:4" ht="15" x14ac:dyDescent="0.25">
      <c r="A63" s="418">
        <v>12000</v>
      </c>
      <c r="B63" s="426" t="s">
        <v>245</v>
      </c>
      <c r="C63" s="420"/>
      <c r="D63"/>
    </row>
    <row r="64" spans="1:4" ht="15" x14ac:dyDescent="0.25">
      <c r="A64" s="421" t="s">
        <v>2002</v>
      </c>
      <c r="B64" s="428" t="s">
        <v>630</v>
      </c>
      <c r="C64" s="420">
        <v>595972</v>
      </c>
      <c r="D64"/>
    </row>
    <row r="65" spans="1:4" ht="15" x14ac:dyDescent="0.25">
      <c r="A65" s="421" t="s">
        <v>2002</v>
      </c>
      <c r="B65" s="428" t="s">
        <v>631</v>
      </c>
      <c r="C65" s="420">
        <v>152000</v>
      </c>
      <c r="D65"/>
    </row>
    <row r="66" spans="1:4" ht="15" x14ac:dyDescent="0.25">
      <c r="A66" s="421" t="s">
        <v>2002</v>
      </c>
      <c r="B66" s="428" t="s">
        <v>632</v>
      </c>
      <c r="C66" s="420">
        <v>96480</v>
      </c>
      <c r="D66"/>
    </row>
    <row r="67" spans="1:4" ht="15" x14ac:dyDescent="0.25">
      <c r="A67" s="421" t="s">
        <v>2002</v>
      </c>
      <c r="B67" s="428" t="s">
        <v>633</v>
      </c>
      <c r="C67" s="420">
        <v>87052</v>
      </c>
      <c r="D67"/>
    </row>
    <row r="68" spans="1:4" ht="15" x14ac:dyDescent="0.25">
      <c r="A68" s="421" t="s">
        <v>2002</v>
      </c>
      <c r="B68" s="428" t="s">
        <v>634</v>
      </c>
      <c r="C68" s="420">
        <v>86684</v>
      </c>
      <c r="D68"/>
    </row>
    <row r="69" spans="1:4" ht="15" x14ac:dyDescent="0.25">
      <c r="A69" s="421" t="s">
        <v>2007</v>
      </c>
      <c r="B69" s="428" t="s">
        <v>635</v>
      </c>
      <c r="C69" s="420"/>
      <c r="D69"/>
    </row>
    <row r="70" spans="1:4" ht="15" x14ac:dyDescent="0.25">
      <c r="A70" s="421"/>
      <c r="B70" s="428"/>
      <c r="C70" s="420"/>
      <c r="D70"/>
    </row>
    <row r="71" spans="1:4" ht="15" x14ac:dyDescent="0.25">
      <c r="A71" s="418">
        <v>130000</v>
      </c>
      <c r="B71" s="428" t="s">
        <v>53</v>
      </c>
      <c r="C71" s="420"/>
      <c r="D71"/>
    </row>
    <row r="72" spans="1:4" ht="15" x14ac:dyDescent="0.25">
      <c r="A72" s="418">
        <v>131000</v>
      </c>
      <c r="B72" s="428" t="s">
        <v>254</v>
      </c>
      <c r="C72" s="420"/>
      <c r="D72"/>
    </row>
    <row r="73" spans="1:4" ht="15" x14ac:dyDescent="0.25">
      <c r="A73" s="421" t="s">
        <v>2012</v>
      </c>
      <c r="B73" s="428" t="s">
        <v>636</v>
      </c>
      <c r="C73" s="420">
        <v>464112</v>
      </c>
      <c r="D73"/>
    </row>
    <row r="74" spans="1:4" ht="15" x14ac:dyDescent="0.25">
      <c r="A74" s="421"/>
      <c r="B74" s="428"/>
      <c r="C74" s="420"/>
      <c r="D74"/>
    </row>
    <row r="75" spans="1:4" ht="15" x14ac:dyDescent="0.25">
      <c r="A75" s="418">
        <v>132000</v>
      </c>
      <c r="B75" s="428" t="s">
        <v>256</v>
      </c>
      <c r="C75" s="420"/>
      <c r="D75"/>
    </row>
    <row r="76" spans="1:4" ht="15" x14ac:dyDescent="0.25">
      <c r="A76" s="421" t="s">
        <v>2013</v>
      </c>
      <c r="B76" s="428" t="s">
        <v>637</v>
      </c>
      <c r="C76" s="420">
        <v>31067.399999999998</v>
      </c>
      <c r="D76"/>
    </row>
    <row r="77" spans="1:4" ht="15" x14ac:dyDescent="0.25">
      <c r="A77" s="421"/>
      <c r="B77" s="428"/>
      <c r="C77" s="420"/>
      <c r="D77"/>
    </row>
    <row r="78" spans="1:4" ht="15" x14ac:dyDescent="0.25">
      <c r="A78" s="418">
        <v>152000</v>
      </c>
      <c r="B78" s="428" t="s">
        <v>207</v>
      </c>
      <c r="C78" s="420"/>
      <c r="D78"/>
    </row>
    <row r="79" spans="1:4" ht="15" x14ac:dyDescent="0.25">
      <c r="A79" s="421" t="s">
        <v>2014</v>
      </c>
      <c r="B79" s="428" t="s">
        <v>207</v>
      </c>
      <c r="C79" s="420">
        <v>40000</v>
      </c>
      <c r="D79"/>
    </row>
    <row r="80" spans="1:4" ht="15" x14ac:dyDescent="0.25">
      <c r="A80" s="421"/>
      <c r="B80" s="428"/>
      <c r="C80" s="420"/>
      <c r="D80"/>
    </row>
    <row r="81" spans="1:6" ht="15" x14ac:dyDescent="0.25">
      <c r="A81" s="418">
        <v>154000</v>
      </c>
      <c r="B81" s="428" t="s">
        <v>638</v>
      </c>
      <c r="C81" s="420"/>
      <c r="D81"/>
    </row>
    <row r="82" spans="1:6" ht="15" x14ac:dyDescent="0.25">
      <c r="A82" s="421" t="s">
        <v>2015</v>
      </c>
      <c r="B82" s="428" t="s">
        <v>639</v>
      </c>
      <c r="C82" s="420">
        <v>260000</v>
      </c>
      <c r="D82"/>
    </row>
    <row r="83" spans="1:6" ht="15" x14ac:dyDescent="0.25">
      <c r="A83" s="421"/>
      <c r="B83" s="428"/>
      <c r="C83" s="420"/>
      <c r="D83"/>
    </row>
    <row r="84" spans="1:6" ht="15" x14ac:dyDescent="0.25">
      <c r="A84" s="418">
        <v>159000</v>
      </c>
      <c r="B84" s="428" t="s">
        <v>225</v>
      </c>
      <c r="C84" s="420"/>
      <c r="D84"/>
    </row>
    <row r="85" spans="1:6" ht="15" x14ac:dyDescent="0.25">
      <c r="A85" s="421" t="s">
        <v>2004</v>
      </c>
      <c r="B85" s="428" t="s">
        <v>640</v>
      </c>
      <c r="C85" s="420">
        <v>424800</v>
      </c>
      <c r="D85"/>
    </row>
    <row r="86" spans="1:6" ht="15" x14ac:dyDescent="0.25">
      <c r="A86" s="418"/>
      <c r="B86" s="430"/>
      <c r="C86" s="431"/>
      <c r="D86"/>
    </row>
    <row r="87" spans="1:6" ht="15" x14ac:dyDescent="0.25">
      <c r="A87" s="424"/>
      <c r="B87" s="434" t="s">
        <v>269</v>
      </c>
      <c r="C87" s="435">
        <v>1687332</v>
      </c>
      <c r="D87"/>
    </row>
    <row r="88" spans="1:6" ht="15" x14ac:dyDescent="0.25">
      <c r="A88" s="429">
        <v>11000</v>
      </c>
      <c r="B88" s="430" t="s">
        <v>249</v>
      </c>
      <c r="C88" s="431"/>
      <c r="D88"/>
    </row>
    <row r="89" spans="1:6" ht="15" x14ac:dyDescent="0.25">
      <c r="A89" s="421" t="s">
        <v>2006</v>
      </c>
      <c r="B89" s="428" t="s">
        <v>641</v>
      </c>
      <c r="C89" s="420">
        <v>1262952</v>
      </c>
      <c r="D89"/>
    </row>
    <row r="90" spans="1:6" ht="15" x14ac:dyDescent="0.25">
      <c r="A90" s="421"/>
      <c r="B90" s="430"/>
      <c r="C90" s="431"/>
      <c r="D90"/>
    </row>
    <row r="91" spans="1:6" ht="15" x14ac:dyDescent="0.25">
      <c r="A91" s="418"/>
      <c r="B91" s="430" t="s">
        <v>216</v>
      </c>
      <c r="C91" s="431"/>
      <c r="D91"/>
      <c r="E91" s="63"/>
      <c r="F91" s="63"/>
    </row>
    <row r="92" spans="1:6" ht="15" x14ac:dyDescent="0.25">
      <c r="A92" s="418">
        <v>132000</v>
      </c>
      <c r="B92" s="430" t="s">
        <v>256</v>
      </c>
      <c r="C92" s="431"/>
      <c r="D92"/>
    </row>
    <row r="93" spans="1:6" ht="15" x14ac:dyDescent="0.25">
      <c r="A93" s="421" t="s">
        <v>2009</v>
      </c>
      <c r="B93" s="428" t="s">
        <v>271</v>
      </c>
      <c r="C93" s="420">
        <v>210492</v>
      </c>
      <c r="D93"/>
    </row>
    <row r="94" spans="1:6" ht="15" x14ac:dyDescent="0.25">
      <c r="A94" s="421"/>
      <c r="B94" s="428"/>
      <c r="C94" s="420"/>
      <c r="D94"/>
    </row>
    <row r="95" spans="1:6" ht="15" x14ac:dyDescent="0.25">
      <c r="A95" s="421" t="s">
        <v>2008</v>
      </c>
      <c r="B95" s="428" t="s">
        <v>642</v>
      </c>
      <c r="C95" s="420">
        <v>68688</v>
      </c>
      <c r="D95"/>
    </row>
    <row r="96" spans="1:6" ht="15" x14ac:dyDescent="0.25">
      <c r="A96" s="418"/>
      <c r="B96" s="430"/>
      <c r="C96" s="431"/>
      <c r="D96"/>
    </row>
    <row r="97" spans="1:4" ht="15" x14ac:dyDescent="0.25">
      <c r="A97" s="436">
        <v>16100</v>
      </c>
      <c r="B97" s="430" t="s">
        <v>267</v>
      </c>
      <c r="C97" s="431"/>
      <c r="D97"/>
    </row>
    <row r="98" spans="1:4" ht="15" x14ac:dyDescent="0.25">
      <c r="A98" s="421">
        <v>16100</v>
      </c>
      <c r="B98" s="437" t="s">
        <v>267</v>
      </c>
      <c r="C98" s="438"/>
      <c r="D98"/>
    </row>
    <row r="99" spans="1:4" ht="15" x14ac:dyDescent="0.25">
      <c r="A99" s="427" t="s">
        <v>2004</v>
      </c>
      <c r="B99" s="428" t="s">
        <v>2016</v>
      </c>
      <c r="C99" s="420">
        <v>145200</v>
      </c>
      <c r="D99"/>
    </row>
    <row r="100" spans="1:4" ht="15" x14ac:dyDescent="0.25">
      <c r="A100" s="421"/>
      <c r="B100" s="428"/>
      <c r="C100" s="420"/>
      <c r="D100"/>
    </row>
    <row r="101" spans="1:4" ht="15" x14ac:dyDescent="0.25">
      <c r="A101" s="424"/>
      <c r="B101" s="439" t="s">
        <v>201</v>
      </c>
      <c r="C101" s="440">
        <v>5622530.2000000002</v>
      </c>
      <c r="D101"/>
    </row>
    <row r="102" spans="1:4" ht="15" x14ac:dyDescent="0.25">
      <c r="A102" s="421"/>
      <c r="B102" s="428"/>
      <c r="C102" s="420"/>
      <c r="D102"/>
    </row>
    <row r="103" spans="1:4" ht="15" x14ac:dyDescent="0.25">
      <c r="A103" s="418">
        <v>113001</v>
      </c>
      <c r="B103" s="428" t="s">
        <v>646</v>
      </c>
      <c r="C103" s="420"/>
      <c r="D103"/>
    </row>
    <row r="104" spans="1:4" ht="15" x14ac:dyDescent="0.25">
      <c r="A104" s="418" t="s">
        <v>2006</v>
      </c>
      <c r="B104" s="428" t="s">
        <v>274</v>
      </c>
      <c r="C104" s="420">
        <v>648000</v>
      </c>
      <c r="D104"/>
    </row>
    <row r="105" spans="1:4" ht="15" x14ac:dyDescent="0.25">
      <c r="A105" s="418"/>
      <c r="B105" s="428" t="s">
        <v>647</v>
      </c>
      <c r="C105" s="420"/>
      <c r="D105"/>
    </row>
    <row r="106" spans="1:4" ht="15" x14ac:dyDescent="0.25">
      <c r="A106" s="421" t="s">
        <v>2006</v>
      </c>
      <c r="B106" s="428" t="s">
        <v>648</v>
      </c>
      <c r="C106" s="420">
        <v>471008</v>
      </c>
      <c r="D106"/>
    </row>
    <row r="107" spans="1:4" ht="15" x14ac:dyDescent="0.25">
      <c r="A107" s="421" t="s">
        <v>2006</v>
      </c>
      <c r="B107" s="428" t="s">
        <v>649</v>
      </c>
      <c r="C107" s="420">
        <v>120000</v>
      </c>
      <c r="D107"/>
    </row>
    <row r="108" spans="1:4" ht="15" x14ac:dyDescent="0.25">
      <c r="A108" s="421" t="s">
        <v>2006</v>
      </c>
      <c r="B108" s="428" t="s">
        <v>650</v>
      </c>
      <c r="C108" s="420">
        <v>110000</v>
      </c>
      <c r="D108"/>
    </row>
    <row r="109" spans="1:4" ht="15" x14ac:dyDescent="0.25">
      <c r="A109" s="421" t="s">
        <v>2006</v>
      </c>
      <c r="B109" s="428" t="s">
        <v>651</v>
      </c>
      <c r="C109" s="420">
        <v>120000</v>
      </c>
      <c r="D109"/>
    </row>
    <row r="110" spans="1:4" ht="15" x14ac:dyDescent="0.25">
      <c r="A110" s="421" t="s">
        <v>2006</v>
      </c>
      <c r="B110" s="428" t="s">
        <v>652</v>
      </c>
      <c r="C110" s="420">
        <v>120000</v>
      </c>
      <c r="D110"/>
    </row>
    <row r="111" spans="1:4" ht="15" x14ac:dyDescent="0.25">
      <c r="A111" s="421" t="s">
        <v>2006</v>
      </c>
      <c r="B111" s="428" t="s">
        <v>653</v>
      </c>
      <c r="C111" s="420">
        <v>120000</v>
      </c>
      <c r="D111"/>
    </row>
    <row r="112" spans="1:4" ht="15" x14ac:dyDescent="0.25">
      <c r="A112" s="421" t="s">
        <v>2006</v>
      </c>
      <c r="B112" s="428" t="s">
        <v>654</v>
      </c>
      <c r="C112" s="420">
        <v>218770</v>
      </c>
      <c r="D112"/>
    </row>
    <row r="113" spans="1:4" ht="15" x14ac:dyDescent="0.25">
      <c r="A113" s="421" t="s">
        <v>2006</v>
      </c>
      <c r="B113" s="428" t="s">
        <v>655</v>
      </c>
      <c r="C113" s="420">
        <v>231586</v>
      </c>
      <c r="D113"/>
    </row>
    <row r="114" spans="1:4" ht="15" x14ac:dyDescent="0.25">
      <c r="A114" s="421" t="s">
        <v>2006</v>
      </c>
      <c r="B114" s="428" t="s">
        <v>656</v>
      </c>
      <c r="C114" s="420">
        <v>203958</v>
      </c>
      <c r="D114"/>
    </row>
    <row r="115" spans="1:4" ht="15" x14ac:dyDescent="0.25">
      <c r="A115" s="421" t="s">
        <v>2006</v>
      </c>
      <c r="B115" s="428" t="s">
        <v>657</v>
      </c>
      <c r="C115" s="420">
        <v>120000</v>
      </c>
      <c r="D115"/>
    </row>
    <row r="116" spans="1:4" ht="15" x14ac:dyDescent="0.25">
      <c r="A116" s="421" t="s">
        <v>2006</v>
      </c>
      <c r="B116" s="428" t="s">
        <v>658</v>
      </c>
      <c r="C116" s="420">
        <v>175998</v>
      </c>
      <c r="D116"/>
    </row>
    <row r="117" spans="1:4" ht="15" x14ac:dyDescent="0.25">
      <c r="A117" s="421" t="s">
        <v>2006</v>
      </c>
      <c r="B117" s="428" t="s">
        <v>659</v>
      </c>
      <c r="C117" s="420">
        <v>192000</v>
      </c>
      <c r="D117"/>
    </row>
    <row r="118" spans="1:4" ht="15" x14ac:dyDescent="0.25">
      <c r="A118" s="421" t="s">
        <v>2006</v>
      </c>
      <c r="B118" s="428" t="s">
        <v>660</v>
      </c>
      <c r="C118" s="420">
        <v>120000</v>
      </c>
      <c r="D118"/>
    </row>
    <row r="119" spans="1:4" ht="15" x14ac:dyDescent="0.25">
      <c r="A119" s="421"/>
      <c r="B119" s="428"/>
      <c r="C119" s="420"/>
      <c r="D119"/>
    </row>
    <row r="120" spans="1:4" ht="15" x14ac:dyDescent="0.25">
      <c r="A120" s="421">
        <v>134000</v>
      </c>
      <c r="B120" s="428" t="s">
        <v>607</v>
      </c>
      <c r="C120" s="420"/>
      <c r="D120"/>
    </row>
    <row r="121" spans="1:4" ht="15" x14ac:dyDescent="0.25">
      <c r="A121" s="421" t="s">
        <v>2008</v>
      </c>
      <c r="B121" s="428" t="s">
        <v>277</v>
      </c>
      <c r="C121" s="420">
        <v>224352</v>
      </c>
      <c r="D121"/>
    </row>
    <row r="122" spans="1:4" ht="15" x14ac:dyDescent="0.25">
      <c r="A122" s="421"/>
      <c r="B122" s="428" t="s">
        <v>661</v>
      </c>
      <c r="C122" s="420"/>
      <c r="D122"/>
    </row>
    <row r="123" spans="1:4" ht="15" x14ac:dyDescent="0.25">
      <c r="A123" s="421" t="s">
        <v>2008</v>
      </c>
      <c r="B123" s="428" t="s">
        <v>662</v>
      </c>
      <c r="C123" s="420">
        <v>70008</v>
      </c>
      <c r="D123"/>
    </row>
    <row r="124" spans="1:4" ht="15" x14ac:dyDescent="0.25">
      <c r="A124" s="421" t="s">
        <v>2008</v>
      </c>
      <c r="B124" s="428" t="s">
        <v>663</v>
      </c>
      <c r="C124" s="420">
        <v>37248</v>
      </c>
      <c r="D124"/>
    </row>
    <row r="125" spans="1:4" ht="15" x14ac:dyDescent="0.25">
      <c r="A125" s="421" t="s">
        <v>2008</v>
      </c>
      <c r="B125" s="428" t="s">
        <v>664</v>
      </c>
      <c r="C125" s="420">
        <v>37248</v>
      </c>
      <c r="D125"/>
    </row>
    <row r="126" spans="1:4" ht="15" x14ac:dyDescent="0.25">
      <c r="A126" s="421" t="s">
        <v>2008</v>
      </c>
      <c r="B126" s="428" t="s">
        <v>665</v>
      </c>
      <c r="C126" s="420">
        <v>37248</v>
      </c>
      <c r="D126"/>
    </row>
    <row r="127" spans="1:4" ht="15" x14ac:dyDescent="0.25">
      <c r="A127" s="421" t="s">
        <v>2008</v>
      </c>
      <c r="B127" s="428" t="s">
        <v>666</v>
      </c>
      <c r="C127" s="420">
        <v>37248</v>
      </c>
      <c r="D127"/>
    </row>
    <row r="128" spans="1:4" ht="15" x14ac:dyDescent="0.25">
      <c r="A128" s="421" t="s">
        <v>2008</v>
      </c>
      <c r="B128" s="428" t="s">
        <v>667</v>
      </c>
      <c r="C128" s="420">
        <v>37248</v>
      </c>
      <c r="D128"/>
    </row>
    <row r="129" spans="1:4" ht="15" x14ac:dyDescent="0.25">
      <c r="A129" s="421" t="s">
        <v>2008</v>
      </c>
      <c r="B129" s="428" t="s">
        <v>668</v>
      </c>
      <c r="C129" s="420">
        <v>37248</v>
      </c>
      <c r="D129"/>
    </row>
    <row r="130" spans="1:4" ht="15" x14ac:dyDescent="0.25">
      <c r="A130" s="421" t="s">
        <v>2008</v>
      </c>
      <c r="B130" s="428" t="s">
        <v>669</v>
      </c>
      <c r="C130" s="420">
        <v>37911</v>
      </c>
      <c r="D130"/>
    </row>
    <row r="131" spans="1:4" ht="15" x14ac:dyDescent="0.25">
      <c r="A131" s="421" t="s">
        <v>2008</v>
      </c>
      <c r="B131" s="428" t="s">
        <v>670</v>
      </c>
      <c r="C131" s="420">
        <v>9244</v>
      </c>
      <c r="D131"/>
    </row>
    <row r="132" spans="1:4" ht="15" x14ac:dyDescent="0.25">
      <c r="A132" s="421" t="s">
        <v>2008</v>
      </c>
      <c r="B132" s="428" t="s">
        <v>671</v>
      </c>
      <c r="C132" s="420">
        <v>22008</v>
      </c>
      <c r="D132"/>
    </row>
    <row r="133" spans="1:4" ht="15" x14ac:dyDescent="0.25">
      <c r="A133" s="421" t="s">
        <v>2008</v>
      </c>
      <c r="B133" s="428" t="s">
        <v>672</v>
      </c>
      <c r="C133" s="420">
        <v>42048</v>
      </c>
      <c r="D133"/>
    </row>
    <row r="134" spans="1:4" ht="15" x14ac:dyDescent="0.25">
      <c r="A134" s="421" t="s">
        <v>2008</v>
      </c>
      <c r="B134" s="428" t="s">
        <v>673</v>
      </c>
      <c r="C134" s="420">
        <v>42552</v>
      </c>
      <c r="D134"/>
    </row>
    <row r="135" spans="1:4" ht="15" x14ac:dyDescent="0.25">
      <c r="A135" s="421" t="s">
        <v>2008</v>
      </c>
      <c r="B135" s="428" t="s">
        <v>674</v>
      </c>
      <c r="C135" s="420">
        <v>37248</v>
      </c>
      <c r="D135"/>
    </row>
    <row r="136" spans="1:4" ht="15" x14ac:dyDescent="0.25">
      <c r="A136" s="421"/>
      <c r="B136" s="428"/>
      <c r="C136" s="420"/>
      <c r="D136"/>
    </row>
    <row r="137" spans="1:4" ht="15" x14ac:dyDescent="0.25">
      <c r="A137" s="418"/>
      <c r="B137" s="428" t="s">
        <v>675</v>
      </c>
      <c r="C137" s="420"/>
      <c r="D137"/>
    </row>
    <row r="138" spans="1:4" ht="15" x14ac:dyDescent="0.25">
      <c r="A138" s="418" t="s">
        <v>2009</v>
      </c>
      <c r="B138" s="428" t="s">
        <v>676</v>
      </c>
      <c r="C138" s="420">
        <v>108000</v>
      </c>
      <c r="D138"/>
    </row>
    <row r="139" spans="1:4" ht="15" x14ac:dyDescent="0.25">
      <c r="A139" s="418"/>
      <c r="B139" s="428" t="s">
        <v>677</v>
      </c>
      <c r="C139" s="420"/>
      <c r="D139"/>
    </row>
    <row r="140" spans="1:4" ht="15" x14ac:dyDescent="0.25">
      <c r="A140" s="421" t="s">
        <v>2009</v>
      </c>
      <c r="B140" s="428" t="s">
        <v>678</v>
      </c>
      <c r="C140" s="420">
        <v>78760</v>
      </c>
      <c r="D140"/>
    </row>
    <row r="141" spans="1:4" ht="15" x14ac:dyDescent="0.25">
      <c r="A141" s="421" t="s">
        <v>2009</v>
      </c>
      <c r="B141" s="428" t="s">
        <v>679</v>
      </c>
      <c r="C141" s="420">
        <v>20000</v>
      </c>
      <c r="D141"/>
    </row>
    <row r="142" spans="1:4" ht="15" x14ac:dyDescent="0.25">
      <c r="A142" s="421" t="s">
        <v>2009</v>
      </c>
      <c r="B142" s="428" t="s">
        <v>680</v>
      </c>
      <c r="C142" s="420">
        <v>20000</v>
      </c>
      <c r="D142"/>
    </row>
    <row r="143" spans="1:4" ht="15" x14ac:dyDescent="0.25">
      <c r="A143" s="421" t="s">
        <v>2009</v>
      </c>
      <c r="B143" s="428" t="s">
        <v>681</v>
      </c>
      <c r="C143" s="420">
        <v>20000</v>
      </c>
      <c r="D143"/>
    </row>
    <row r="144" spans="1:4" ht="15" x14ac:dyDescent="0.25">
      <c r="A144" s="421" t="s">
        <v>2009</v>
      </c>
      <c r="B144" s="428" t="s">
        <v>682</v>
      </c>
      <c r="C144" s="420">
        <v>20000</v>
      </c>
      <c r="D144"/>
    </row>
    <row r="145" spans="1:4" ht="15.75" customHeight="1" x14ac:dyDescent="0.25">
      <c r="A145" s="421" t="s">
        <v>2009</v>
      </c>
      <c r="B145" s="428" t="s">
        <v>683</v>
      </c>
      <c r="C145" s="420">
        <v>20000</v>
      </c>
      <c r="D145"/>
    </row>
    <row r="146" spans="1:4" ht="15" x14ac:dyDescent="0.25">
      <c r="A146" s="421" t="s">
        <v>2009</v>
      </c>
      <c r="B146" s="428" t="s">
        <v>684</v>
      </c>
      <c r="C146" s="420">
        <v>36564</v>
      </c>
      <c r="D146"/>
    </row>
    <row r="147" spans="1:4" ht="15" x14ac:dyDescent="0.25">
      <c r="A147" s="421" t="s">
        <v>2009</v>
      </c>
      <c r="B147" s="428" t="s">
        <v>685</v>
      </c>
      <c r="C147" s="420">
        <v>38652</v>
      </c>
      <c r="D147"/>
    </row>
    <row r="148" spans="1:4" ht="15" x14ac:dyDescent="0.25">
      <c r="A148" s="421" t="s">
        <v>2009</v>
      </c>
      <c r="B148" s="428" t="s">
        <v>686</v>
      </c>
      <c r="C148" s="420">
        <v>34408</v>
      </c>
      <c r="D148"/>
    </row>
    <row r="149" spans="1:4" ht="15" x14ac:dyDescent="0.25">
      <c r="A149" s="421" t="s">
        <v>2009</v>
      </c>
      <c r="B149" s="428" t="s">
        <v>687</v>
      </c>
      <c r="C149" s="420">
        <v>20000</v>
      </c>
      <c r="D149"/>
    </row>
    <row r="150" spans="1:4" ht="15" x14ac:dyDescent="0.25">
      <c r="A150" s="421" t="s">
        <v>2009</v>
      </c>
      <c r="B150" s="428" t="s">
        <v>688</v>
      </c>
      <c r="C150" s="420">
        <v>29484</v>
      </c>
      <c r="D150"/>
    </row>
    <row r="151" spans="1:4" ht="15" x14ac:dyDescent="0.25">
      <c r="A151" s="421" t="s">
        <v>2009</v>
      </c>
      <c r="B151" s="428" t="s">
        <v>689</v>
      </c>
      <c r="C151" s="420">
        <v>32000</v>
      </c>
      <c r="D151"/>
    </row>
    <row r="152" spans="1:4" ht="14.25" customHeight="1" x14ac:dyDescent="0.25">
      <c r="A152" s="421" t="s">
        <v>2009</v>
      </c>
      <c r="B152" s="428" t="s">
        <v>690</v>
      </c>
      <c r="C152" s="420">
        <v>20000</v>
      </c>
      <c r="D152"/>
    </row>
    <row r="153" spans="1:4" ht="15" x14ac:dyDescent="0.25">
      <c r="A153" s="421"/>
      <c r="B153" s="428"/>
      <c r="C153" s="420"/>
      <c r="D153"/>
    </row>
    <row r="154" spans="1:4" ht="15" x14ac:dyDescent="0.25">
      <c r="A154" s="418"/>
      <c r="B154" s="426" t="s">
        <v>225</v>
      </c>
      <c r="C154" s="420"/>
      <c r="D154"/>
    </row>
    <row r="155" spans="1:4" ht="15" x14ac:dyDescent="0.25">
      <c r="A155" s="421" t="s">
        <v>2004</v>
      </c>
      <c r="B155" s="428" t="s">
        <v>640</v>
      </c>
      <c r="C155" s="420">
        <v>338400</v>
      </c>
      <c r="D155"/>
    </row>
    <row r="156" spans="1:4" ht="15" x14ac:dyDescent="0.25">
      <c r="A156" s="421"/>
      <c r="B156" s="428"/>
      <c r="C156" s="420"/>
      <c r="D156"/>
    </row>
    <row r="157" spans="1:4" ht="15" x14ac:dyDescent="0.25">
      <c r="A157" s="418">
        <v>131000</v>
      </c>
      <c r="B157" s="428" t="s">
        <v>691</v>
      </c>
      <c r="C157" s="420"/>
      <c r="D157"/>
    </row>
    <row r="158" spans="1:4" ht="15" x14ac:dyDescent="0.25">
      <c r="A158" s="421" t="s">
        <v>2012</v>
      </c>
      <c r="B158" s="428" t="s">
        <v>636</v>
      </c>
      <c r="C158" s="420">
        <v>565680</v>
      </c>
      <c r="D158"/>
    </row>
    <row r="159" spans="1:4" ht="15" x14ac:dyDescent="0.25">
      <c r="A159" s="421"/>
      <c r="B159" s="428"/>
      <c r="C159" s="420"/>
      <c r="D159"/>
    </row>
    <row r="160" spans="1:4" ht="15" x14ac:dyDescent="0.25">
      <c r="A160" s="418">
        <v>132000</v>
      </c>
      <c r="B160" s="428" t="s">
        <v>692</v>
      </c>
      <c r="C160" s="420"/>
      <c r="D160"/>
    </row>
    <row r="161" spans="1:6" ht="15" x14ac:dyDescent="0.25">
      <c r="A161" s="421" t="s">
        <v>2013</v>
      </c>
      <c r="B161" s="428" t="s">
        <v>637</v>
      </c>
      <c r="C161" s="420">
        <v>9169.1999999999989</v>
      </c>
      <c r="D161"/>
    </row>
    <row r="162" spans="1:6" ht="15" x14ac:dyDescent="0.25">
      <c r="A162" s="421"/>
      <c r="B162" s="428"/>
      <c r="C162" s="420"/>
      <c r="D162"/>
    </row>
    <row r="163" spans="1:6" ht="15" x14ac:dyDescent="0.25">
      <c r="A163" s="418"/>
      <c r="B163" s="428" t="s">
        <v>693</v>
      </c>
      <c r="C163" s="420"/>
      <c r="D163"/>
    </row>
    <row r="164" spans="1:6" ht="15" x14ac:dyDescent="0.25">
      <c r="A164" s="421" t="s">
        <v>2002</v>
      </c>
      <c r="B164" s="428" t="s">
        <v>694</v>
      </c>
      <c r="C164" s="420">
        <v>531234</v>
      </c>
      <c r="D164"/>
    </row>
    <row r="165" spans="1:6" ht="15" x14ac:dyDescent="0.25">
      <c r="A165" s="421"/>
      <c r="B165" s="430"/>
      <c r="C165" s="431"/>
      <c r="D165"/>
      <c r="E165" s="68"/>
      <c r="F165" s="68"/>
    </row>
    <row r="166" spans="1:6" ht="15" x14ac:dyDescent="0.25">
      <c r="A166" s="441">
        <v>2000</v>
      </c>
      <c r="B166" s="442" t="s">
        <v>226</v>
      </c>
      <c r="C166" s="443">
        <v>4163258.6</v>
      </c>
      <c r="D166"/>
    </row>
    <row r="167" spans="1:6" ht="15" x14ac:dyDescent="0.25">
      <c r="A167" s="424"/>
      <c r="B167" s="434" t="s">
        <v>200</v>
      </c>
      <c r="C167" s="435">
        <v>495100</v>
      </c>
      <c r="D167"/>
    </row>
    <row r="168" spans="1:6" ht="15" x14ac:dyDescent="0.25">
      <c r="A168" s="418"/>
      <c r="B168" s="430"/>
      <c r="C168" s="431"/>
      <c r="D168"/>
    </row>
    <row r="169" spans="1:6" ht="15" x14ac:dyDescent="0.25">
      <c r="A169" s="421" t="s">
        <v>2017</v>
      </c>
      <c r="B169" s="428" t="s">
        <v>695</v>
      </c>
      <c r="C169" s="420">
        <v>60000</v>
      </c>
      <c r="D169"/>
    </row>
    <row r="170" spans="1:6" ht="15" x14ac:dyDescent="0.25">
      <c r="A170" s="421" t="s">
        <v>2018</v>
      </c>
      <c r="B170" s="428" t="s">
        <v>696</v>
      </c>
      <c r="C170" s="420">
        <v>15000</v>
      </c>
      <c r="D170"/>
    </row>
    <row r="171" spans="1:6" ht="15" x14ac:dyDescent="0.25">
      <c r="A171" s="421" t="s">
        <v>2019</v>
      </c>
      <c r="B171" s="428" t="s">
        <v>697</v>
      </c>
      <c r="C171" s="420">
        <v>10000</v>
      </c>
      <c r="D171"/>
    </row>
    <row r="172" spans="1:6" ht="15" x14ac:dyDescent="0.25">
      <c r="A172" s="421" t="s">
        <v>2020</v>
      </c>
      <c r="B172" s="428" t="s">
        <v>698</v>
      </c>
      <c r="C172" s="420">
        <v>20000</v>
      </c>
      <c r="D172"/>
    </row>
    <row r="173" spans="1:6" ht="15" x14ac:dyDescent="0.25">
      <c r="A173" s="421" t="s">
        <v>2021</v>
      </c>
      <c r="B173" s="428" t="s">
        <v>699</v>
      </c>
      <c r="C173" s="420">
        <v>5000</v>
      </c>
      <c r="D173"/>
    </row>
    <row r="174" spans="1:6" ht="15" x14ac:dyDescent="0.25">
      <c r="A174" s="421" t="s">
        <v>2022</v>
      </c>
      <c r="B174" s="428" t="s">
        <v>700</v>
      </c>
      <c r="C174" s="420">
        <v>25000</v>
      </c>
      <c r="D174"/>
    </row>
    <row r="175" spans="1:6" ht="15" x14ac:dyDescent="0.25">
      <c r="A175" s="421" t="s">
        <v>2023</v>
      </c>
      <c r="B175" s="428" t="s">
        <v>289</v>
      </c>
      <c r="C175" s="420">
        <v>5000</v>
      </c>
      <c r="D175"/>
    </row>
    <row r="176" spans="1:6" ht="15" x14ac:dyDescent="0.25">
      <c r="A176" s="421" t="s">
        <v>2024</v>
      </c>
      <c r="B176" s="428" t="s">
        <v>291</v>
      </c>
      <c r="C176" s="420">
        <v>8000</v>
      </c>
      <c r="D176"/>
    </row>
    <row r="177" spans="1:4" ht="15" x14ac:dyDescent="0.25">
      <c r="A177" s="421" t="s">
        <v>2025</v>
      </c>
      <c r="B177" s="428" t="s">
        <v>292</v>
      </c>
      <c r="C177" s="420">
        <v>25000</v>
      </c>
      <c r="D177"/>
    </row>
    <row r="178" spans="1:4" ht="15" x14ac:dyDescent="0.25">
      <c r="A178" s="421" t="s">
        <v>2026</v>
      </c>
      <c r="B178" s="428" t="s">
        <v>701</v>
      </c>
      <c r="C178" s="420">
        <v>5000</v>
      </c>
      <c r="D178"/>
    </row>
    <row r="179" spans="1:4" ht="15" x14ac:dyDescent="0.25">
      <c r="A179" s="421" t="s">
        <v>2027</v>
      </c>
      <c r="B179" s="428" t="s">
        <v>294</v>
      </c>
      <c r="C179" s="420">
        <v>2000</v>
      </c>
      <c r="D179"/>
    </row>
    <row r="180" spans="1:4" ht="15" x14ac:dyDescent="0.25">
      <c r="A180" s="421" t="s">
        <v>2028</v>
      </c>
      <c r="B180" s="428" t="s">
        <v>295</v>
      </c>
      <c r="C180" s="420">
        <v>30000</v>
      </c>
      <c r="D180"/>
    </row>
    <row r="181" spans="1:4" ht="15" x14ac:dyDescent="0.25">
      <c r="A181" s="421" t="s">
        <v>2029</v>
      </c>
      <c r="B181" s="428" t="s">
        <v>296</v>
      </c>
      <c r="C181" s="420">
        <v>5000</v>
      </c>
      <c r="D181"/>
    </row>
    <row r="182" spans="1:4" ht="15" x14ac:dyDescent="0.25">
      <c r="A182" s="421" t="s">
        <v>2030</v>
      </c>
      <c r="B182" s="428" t="s">
        <v>297</v>
      </c>
      <c r="C182" s="420">
        <v>5000</v>
      </c>
      <c r="D182"/>
    </row>
    <row r="183" spans="1:4" ht="15" x14ac:dyDescent="0.25">
      <c r="A183" s="421" t="s">
        <v>2031</v>
      </c>
      <c r="B183" s="428" t="s">
        <v>702</v>
      </c>
      <c r="C183" s="420">
        <v>15000</v>
      </c>
      <c r="D183"/>
    </row>
    <row r="184" spans="1:4" ht="15" x14ac:dyDescent="0.25">
      <c r="A184" s="421" t="s">
        <v>2032</v>
      </c>
      <c r="B184" s="428" t="s">
        <v>703</v>
      </c>
      <c r="C184" s="420">
        <v>40100</v>
      </c>
      <c r="D184"/>
    </row>
    <row r="185" spans="1:4" ht="15" x14ac:dyDescent="0.25">
      <c r="A185" s="421" t="s">
        <v>2033</v>
      </c>
      <c r="B185" s="428" t="s">
        <v>300</v>
      </c>
      <c r="C185" s="420">
        <v>30000</v>
      </c>
      <c r="D185"/>
    </row>
    <row r="186" spans="1:4" ht="15" x14ac:dyDescent="0.25">
      <c r="A186" s="421" t="s">
        <v>2034</v>
      </c>
      <c r="B186" s="428" t="s">
        <v>302</v>
      </c>
      <c r="C186" s="420">
        <v>30000</v>
      </c>
      <c r="D186"/>
    </row>
    <row r="187" spans="1:4" ht="15" x14ac:dyDescent="0.25">
      <c r="A187" s="421" t="s">
        <v>2035</v>
      </c>
      <c r="B187" s="428" t="s">
        <v>704</v>
      </c>
      <c r="C187" s="420">
        <v>80000</v>
      </c>
      <c r="D187"/>
    </row>
    <row r="188" spans="1:4" ht="15" x14ac:dyDescent="0.25">
      <c r="A188" s="421" t="s">
        <v>2036</v>
      </c>
      <c r="B188" s="428" t="s">
        <v>307</v>
      </c>
      <c r="C188" s="420">
        <v>80000</v>
      </c>
      <c r="D188"/>
    </row>
    <row r="189" spans="1:4" ht="15" x14ac:dyDescent="0.25">
      <c r="A189" s="421"/>
      <c r="B189" s="430"/>
      <c r="C189" s="431"/>
      <c r="D189"/>
    </row>
    <row r="190" spans="1:4" ht="15" x14ac:dyDescent="0.25">
      <c r="A190" s="424"/>
      <c r="B190" s="434" t="s">
        <v>248</v>
      </c>
      <c r="C190" s="435">
        <v>1850846.6</v>
      </c>
      <c r="D190"/>
    </row>
    <row r="191" spans="1:4" ht="15" x14ac:dyDescent="0.25">
      <c r="A191" s="418"/>
      <c r="B191" s="430"/>
      <c r="C191" s="431"/>
      <c r="D191"/>
    </row>
    <row r="192" spans="1:4" ht="15" x14ac:dyDescent="0.25">
      <c r="A192" s="421" t="s">
        <v>2017</v>
      </c>
      <c r="B192" s="428" t="s">
        <v>695</v>
      </c>
      <c r="C192" s="420">
        <v>132846.6</v>
      </c>
      <c r="D192"/>
    </row>
    <row r="193" spans="1:4" ht="15" x14ac:dyDescent="0.25">
      <c r="A193" s="421" t="s">
        <v>2018</v>
      </c>
      <c r="B193" s="428" t="s">
        <v>696</v>
      </c>
      <c r="C193" s="420">
        <v>10000</v>
      </c>
      <c r="D193"/>
    </row>
    <row r="194" spans="1:4" ht="15" x14ac:dyDescent="0.25">
      <c r="A194" s="421" t="s">
        <v>2019</v>
      </c>
      <c r="B194" s="428" t="s">
        <v>697</v>
      </c>
      <c r="C194" s="420">
        <v>20000</v>
      </c>
      <c r="D194"/>
    </row>
    <row r="195" spans="1:4" ht="15" x14ac:dyDescent="0.25">
      <c r="A195" s="421" t="s">
        <v>2020</v>
      </c>
      <c r="B195" s="428" t="s">
        <v>698</v>
      </c>
      <c r="C195" s="420">
        <v>25000</v>
      </c>
      <c r="D195"/>
    </row>
    <row r="196" spans="1:4" ht="15" x14ac:dyDescent="0.25">
      <c r="A196" s="421" t="s">
        <v>2021</v>
      </c>
      <c r="B196" s="428" t="s">
        <v>699</v>
      </c>
      <c r="C196" s="420">
        <v>8000</v>
      </c>
      <c r="D196"/>
    </row>
    <row r="197" spans="1:4" ht="15" x14ac:dyDescent="0.25">
      <c r="A197" s="421" t="s">
        <v>2022</v>
      </c>
      <c r="B197" s="428" t="s">
        <v>700</v>
      </c>
      <c r="C197" s="420">
        <v>80000</v>
      </c>
      <c r="D197"/>
    </row>
    <row r="198" spans="1:4" ht="15" x14ac:dyDescent="0.25">
      <c r="A198" s="421" t="s">
        <v>2023</v>
      </c>
      <c r="B198" s="428" t="s">
        <v>289</v>
      </c>
      <c r="C198" s="420">
        <v>20000</v>
      </c>
      <c r="D198"/>
    </row>
    <row r="199" spans="1:4" ht="15" x14ac:dyDescent="0.25">
      <c r="A199" s="421" t="s">
        <v>2028</v>
      </c>
      <c r="B199" s="428" t="s">
        <v>295</v>
      </c>
      <c r="C199" s="420">
        <v>300000</v>
      </c>
      <c r="D199"/>
    </row>
    <row r="200" spans="1:4" ht="15" x14ac:dyDescent="0.25">
      <c r="A200" s="421" t="s">
        <v>2032</v>
      </c>
      <c r="B200" s="428" t="s">
        <v>703</v>
      </c>
      <c r="C200" s="420">
        <v>1065000</v>
      </c>
      <c r="D200"/>
    </row>
    <row r="201" spans="1:4" ht="15" x14ac:dyDescent="0.25">
      <c r="A201" s="421" t="s">
        <v>2034</v>
      </c>
      <c r="B201" s="428" t="s">
        <v>302</v>
      </c>
      <c r="C201" s="420">
        <v>10000</v>
      </c>
      <c r="D201"/>
    </row>
    <row r="202" spans="1:4" ht="15" x14ac:dyDescent="0.25">
      <c r="A202" s="421" t="s">
        <v>2035</v>
      </c>
      <c r="B202" s="428" t="s">
        <v>305</v>
      </c>
      <c r="C202" s="420">
        <v>100000</v>
      </c>
      <c r="D202"/>
    </row>
    <row r="203" spans="1:4" ht="15" x14ac:dyDescent="0.25">
      <c r="A203" s="421" t="s">
        <v>2036</v>
      </c>
      <c r="B203" s="428" t="s">
        <v>307</v>
      </c>
      <c r="C203" s="420">
        <v>80000</v>
      </c>
      <c r="D203"/>
    </row>
    <row r="204" spans="1:4" ht="15" x14ac:dyDescent="0.25">
      <c r="A204" s="421"/>
      <c r="B204" s="430"/>
      <c r="C204" s="431"/>
      <c r="D204"/>
    </row>
    <row r="205" spans="1:4" ht="15" x14ac:dyDescent="0.25">
      <c r="A205" s="424"/>
      <c r="B205" s="434" t="s">
        <v>269</v>
      </c>
      <c r="C205" s="435">
        <v>1008366</v>
      </c>
      <c r="D205"/>
    </row>
    <row r="206" spans="1:4" ht="15" x14ac:dyDescent="0.25">
      <c r="A206" s="418">
        <v>24000</v>
      </c>
      <c r="B206" s="430" t="s">
        <v>290</v>
      </c>
      <c r="C206" s="431"/>
      <c r="D206"/>
    </row>
    <row r="207" spans="1:4" ht="15" x14ac:dyDescent="0.25">
      <c r="A207" s="444" t="s">
        <v>2028</v>
      </c>
      <c r="B207" s="428" t="s">
        <v>295</v>
      </c>
      <c r="C207" s="420">
        <v>90000</v>
      </c>
      <c r="D207"/>
    </row>
    <row r="208" spans="1:4" ht="15" x14ac:dyDescent="0.25">
      <c r="A208" s="418"/>
      <c r="B208" s="430"/>
      <c r="C208" s="431"/>
      <c r="D208"/>
    </row>
    <row r="209" spans="1:4" ht="15" x14ac:dyDescent="0.25">
      <c r="A209" s="436">
        <v>25000</v>
      </c>
      <c r="B209" s="430" t="s">
        <v>309</v>
      </c>
      <c r="C209" s="431"/>
      <c r="D209"/>
    </row>
    <row r="210" spans="1:4" ht="15" x14ac:dyDescent="0.25">
      <c r="A210" s="421" t="s">
        <v>2037</v>
      </c>
      <c r="B210" s="428" t="s">
        <v>705</v>
      </c>
      <c r="C210" s="420">
        <v>350000</v>
      </c>
      <c r="D210"/>
    </row>
    <row r="211" spans="1:4" ht="15" x14ac:dyDescent="0.25">
      <c r="A211" s="421"/>
      <c r="B211" s="430"/>
      <c r="C211" s="431"/>
      <c r="D211"/>
    </row>
    <row r="212" spans="1:4" ht="15" x14ac:dyDescent="0.25">
      <c r="A212" s="418">
        <v>26000</v>
      </c>
      <c r="B212" s="430" t="s">
        <v>299</v>
      </c>
      <c r="C212" s="431"/>
      <c r="D212"/>
    </row>
    <row r="213" spans="1:4" ht="15" x14ac:dyDescent="0.25">
      <c r="A213" s="421" t="s">
        <v>2032</v>
      </c>
      <c r="B213" s="428" t="s">
        <v>703</v>
      </c>
      <c r="C213" s="420">
        <v>368366</v>
      </c>
      <c r="D213"/>
    </row>
    <row r="214" spans="1:4" ht="15" x14ac:dyDescent="0.25">
      <c r="A214" s="421"/>
      <c r="B214" s="430"/>
      <c r="C214" s="431"/>
      <c r="D214"/>
    </row>
    <row r="215" spans="1:4" ht="15" x14ac:dyDescent="0.25">
      <c r="A215" s="418">
        <v>27000</v>
      </c>
      <c r="B215" s="430" t="s">
        <v>54</v>
      </c>
      <c r="C215" s="431"/>
      <c r="D215"/>
    </row>
    <row r="216" spans="1:4" ht="15" x14ac:dyDescent="0.25">
      <c r="A216" s="421" t="s">
        <v>2033</v>
      </c>
      <c r="B216" s="428" t="s">
        <v>300</v>
      </c>
      <c r="C216" s="420">
        <v>100000</v>
      </c>
      <c r="D216"/>
    </row>
    <row r="217" spans="1:4" ht="15" x14ac:dyDescent="0.25">
      <c r="A217" s="421"/>
      <c r="B217" s="430"/>
      <c r="C217" s="431"/>
      <c r="D217"/>
    </row>
    <row r="218" spans="1:4" ht="15" x14ac:dyDescent="0.25">
      <c r="A218" s="418">
        <v>29600</v>
      </c>
      <c r="B218" s="430" t="s">
        <v>303</v>
      </c>
      <c r="C218" s="431"/>
      <c r="D218"/>
    </row>
    <row r="219" spans="1:4" ht="15" x14ac:dyDescent="0.25">
      <c r="A219" s="444" t="s">
        <v>2035</v>
      </c>
      <c r="B219" s="445" t="s">
        <v>706</v>
      </c>
      <c r="C219" s="446">
        <v>90000</v>
      </c>
      <c r="D219"/>
    </row>
    <row r="220" spans="1:4" ht="15" x14ac:dyDescent="0.25">
      <c r="A220" s="444" t="s">
        <v>2038</v>
      </c>
      <c r="B220" s="445" t="s">
        <v>707</v>
      </c>
      <c r="C220" s="446">
        <v>10000</v>
      </c>
      <c r="D220"/>
    </row>
    <row r="221" spans="1:4" ht="15" x14ac:dyDescent="0.25">
      <c r="A221" s="421"/>
      <c r="B221" s="430"/>
      <c r="C221" s="431"/>
      <c r="D221"/>
    </row>
    <row r="222" spans="1:4" ht="15" x14ac:dyDescent="0.25">
      <c r="A222" s="424"/>
      <c r="B222" s="447" t="s">
        <v>201</v>
      </c>
      <c r="C222" s="448">
        <v>48000</v>
      </c>
      <c r="D222"/>
    </row>
    <row r="223" spans="1:4" ht="15" x14ac:dyDescent="0.25">
      <c r="A223" s="418"/>
      <c r="B223" s="449" t="s">
        <v>281</v>
      </c>
      <c r="C223" s="450">
        <v>0</v>
      </c>
      <c r="D223"/>
    </row>
    <row r="224" spans="1:4" ht="15" x14ac:dyDescent="0.25">
      <c r="A224" s="421" t="s">
        <v>2017</v>
      </c>
      <c r="B224" s="428" t="s">
        <v>708</v>
      </c>
      <c r="C224" s="420">
        <v>8000</v>
      </c>
      <c r="D224"/>
    </row>
    <row r="225" spans="1:5" ht="15" x14ac:dyDescent="0.25">
      <c r="A225" s="418"/>
      <c r="B225" s="449">
        <v>0</v>
      </c>
      <c r="C225" s="450">
        <v>0</v>
      </c>
      <c r="D225"/>
    </row>
    <row r="226" spans="1:5" ht="15" x14ac:dyDescent="0.25">
      <c r="A226" s="418">
        <v>22000</v>
      </c>
      <c r="B226" s="449" t="s">
        <v>227</v>
      </c>
      <c r="C226" s="450">
        <v>0</v>
      </c>
      <c r="D226"/>
    </row>
    <row r="227" spans="1:5" ht="15" x14ac:dyDescent="0.25">
      <c r="A227" s="421" t="s">
        <v>2022</v>
      </c>
      <c r="B227" s="428" t="s">
        <v>709</v>
      </c>
      <c r="C227" s="420">
        <v>30000</v>
      </c>
      <c r="D227"/>
    </row>
    <row r="228" spans="1:5" ht="15" x14ac:dyDescent="0.25">
      <c r="A228" s="418"/>
      <c r="B228" s="449">
        <v>0</v>
      </c>
      <c r="C228" s="450">
        <v>0</v>
      </c>
      <c r="D228"/>
    </row>
    <row r="229" spans="1:5" ht="15" x14ac:dyDescent="0.25">
      <c r="A229" s="418">
        <v>26000</v>
      </c>
      <c r="B229" s="449" t="s">
        <v>299</v>
      </c>
      <c r="C229" s="450">
        <v>0</v>
      </c>
      <c r="D229"/>
    </row>
    <row r="230" spans="1:5" ht="15" x14ac:dyDescent="0.25">
      <c r="A230" s="421" t="s">
        <v>2032</v>
      </c>
      <c r="B230" s="428" t="s">
        <v>710</v>
      </c>
      <c r="C230" s="420">
        <v>5000</v>
      </c>
      <c r="D230"/>
    </row>
    <row r="231" spans="1:5" ht="15" x14ac:dyDescent="0.25">
      <c r="A231" s="418"/>
      <c r="B231" s="449">
        <v>0</v>
      </c>
      <c r="C231" s="450">
        <v>0</v>
      </c>
      <c r="D231"/>
    </row>
    <row r="232" spans="1:5" ht="15" x14ac:dyDescent="0.25">
      <c r="A232" s="418">
        <v>29600</v>
      </c>
      <c r="B232" s="449" t="s">
        <v>303</v>
      </c>
      <c r="C232" s="450">
        <v>0</v>
      </c>
      <c r="D232"/>
    </row>
    <row r="233" spans="1:5" ht="15" x14ac:dyDescent="0.25">
      <c r="A233" s="421" t="s">
        <v>2035</v>
      </c>
      <c r="B233" s="428" t="s">
        <v>711</v>
      </c>
      <c r="C233" s="420">
        <v>5000</v>
      </c>
      <c r="D233"/>
    </row>
    <row r="234" spans="1:5" ht="15" x14ac:dyDescent="0.25">
      <c r="A234" s="421"/>
      <c r="B234" s="428"/>
      <c r="C234" s="420"/>
      <c r="D234"/>
    </row>
    <row r="235" spans="1:5" ht="15" x14ac:dyDescent="0.25">
      <c r="A235" s="424"/>
      <c r="B235" s="447" t="s">
        <v>712</v>
      </c>
      <c r="C235" s="448">
        <v>144697</v>
      </c>
      <c r="D235"/>
    </row>
    <row r="236" spans="1:5" ht="15" x14ac:dyDescent="0.25">
      <c r="A236" s="421"/>
      <c r="B236" s="428" t="s">
        <v>299</v>
      </c>
      <c r="C236" s="420"/>
      <c r="D236"/>
    </row>
    <row r="237" spans="1:5" ht="15" x14ac:dyDescent="0.25">
      <c r="A237" s="421">
        <v>261001</v>
      </c>
      <c r="B237" s="428" t="s">
        <v>299</v>
      </c>
      <c r="C237" s="420">
        <v>144697</v>
      </c>
      <c r="D237"/>
      <c r="E237" s="68"/>
    </row>
    <row r="238" spans="1:5" ht="15" x14ac:dyDescent="0.25">
      <c r="A238" s="421"/>
      <c r="B238" s="428"/>
      <c r="C238" s="420"/>
      <c r="D238"/>
    </row>
    <row r="239" spans="1:5" ht="15" x14ac:dyDescent="0.25">
      <c r="A239" s="424"/>
      <c r="B239" s="447" t="s">
        <v>713</v>
      </c>
      <c r="C239" s="448">
        <v>319229</v>
      </c>
      <c r="D239"/>
    </row>
    <row r="240" spans="1:5" ht="15" x14ac:dyDescent="0.25">
      <c r="A240" s="444"/>
      <c r="B240" s="428" t="s">
        <v>299</v>
      </c>
      <c r="C240" s="451">
        <v>0</v>
      </c>
      <c r="D240"/>
    </row>
    <row r="241" spans="1:4" ht="15" x14ac:dyDescent="0.25">
      <c r="A241" s="444" t="s">
        <v>2032</v>
      </c>
      <c r="B241" s="428" t="s">
        <v>703</v>
      </c>
      <c r="C241" s="420">
        <v>319229</v>
      </c>
      <c r="D241"/>
    </row>
    <row r="242" spans="1:4" ht="15" x14ac:dyDescent="0.25">
      <c r="A242" s="444"/>
      <c r="B242" s="428"/>
      <c r="C242" s="420"/>
      <c r="D242"/>
    </row>
    <row r="243" spans="1:4" ht="15" x14ac:dyDescent="0.25">
      <c r="A243" s="424">
        <v>0</v>
      </c>
      <c r="B243" s="447" t="s">
        <v>2039</v>
      </c>
      <c r="C243" s="448">
        <v>246682</v>
      </c>
      <c r="D243"/>
    </row>
    <row r="244" spans="1:4" ht="15" x14ac:dyDescent="0.25">
      <c r="A244" s="452" t="s">
        <v>2032</v>
      </c>
      <c r="B244" s="449" t="s">
        <v>2040</v>
      </c>
      <c r="C244" s="450">
        <v>246682</v>
      </c>
      <c r="D244"/>
    </row>
    <row r="245" spans="1:4" ht="15" x14ac:dyDescent="0.25">
      <c r="A245" s="444"/>
      <c r="B245" s="453"/>
      <c r="C245" s="420"/>
      <c r="D245"/>
    </row>
    <row r="246" spans="1:4" ht="15" x14ac:dyDescent="0.25">
      <c r="A246" s="421"/>
      <c r="B246" s="428"/>
      <c r="C246" s="420"/>
      <c r="D246"/>
    </row>
    <row r="247" spans="1:4" ht="15" x14ac:dyDescent="0.25">
      <c r="A247" s="424"/>
      <c r="B247" s="447" t="s">
        <v>714</v>
      </c>
      <c r="C247" s="448">
        <v>50338</v>
      </c>
      <c r="D247"/>
    </row>
    <row r="248" spans="1:4" ht="15" x14ac:dyDescent="0.25">
      <c r="A248" s="418"/>
      <c r="B248" s="426" t="s">
        <v>299</v>
      </c>
      <c r="C248" s="454">
        <v>0</v>
      </c>
      <c r="D248"/>
    </row>
    <row r="249" spans="1:4" ht="15" x14ac:dyDescent="0.25">
      <c r="A249" s="444" t="s">
        <v>2032</v>
      </c>
      <c r="B249" s="445" t="s">
        <v>703</v>
      </c>
      <c r="C249" s="446">
        <v>50338</v>
      </c>
      <c r="D249"/>
    </row>
    <row r="250" spans="1:4" ht="15" x14ac:dyDescent="0.25">
      <c r="A250" s="418"/>
      <c r="B250" s="449">
        <v>0</v>
      </c>
      <c r="C250" s="450">
        <v>0</v>
      </c>
      <c r="D250"/>
    </row>
    <row r="251" spans="1:4" ht="15" x14ac:dyDescent="0.25">
      <c r="A251" s="455">
        <v>30000</v>
      </c>
      <c r="B251" s="442" t="s">
        <v>230</v>
      </c>
      <c r="C251" s="443">
        <v>4363212</v>
      </c>
      <c r="D251"/>
    </row>
    <row r="252" spans="1:4" ht="15" x14ac:dyDescent="0.25">
      <c r="A252" s="424"/>
      <c r="B252" s="456" t="s">
        <v>200</v>
      </c>
      <c r="C252" s="448">
        <v>778300</v>
      </c>
      <c r="D252"/>
    </row>
    <row r="253" spans="1:4" ht="15" x14ac:dyDescent="0.25">
      <c r="A253" s="418"/>
      <c r="B253" s="457" t="s">
        <v>715</v>
      </c>
      <c r="C253" s="431"/>
      <c r="D253"/>
    </row>
    <row r="254" spans="1:4" ht="15" x14ac:dyDescent="0.25">
      <c r="A254" s="444" t="s">
        <v>2041</v>
      </c>
      <c r="B254" s="445" t="s">
        <v>318</v>
      </c>
      <c r="C254" s="446">
        <v>30000</v>
      </c>
      <c r="D254"/>
    </row>
    <row r="255" spans="1:4" ht="15" x14ac:dyDescent="0.25">
      <c r="A255" s="444" t="s">
        <v>2042</v>
      </c>
      <c r="B255" s="445" t="s">
        <v>716</v>
      </c>
      <c r="C255" s="446">
        <v>180000</v>
      </c>
      <c r="D255"/>
    </row>
    <row r="256" spans="1:4" ht="15" x14ac:dyDescent="0.25">
      <c r="A256" s="444" t="s">
        <v>2043</v>
      </c>
      <c r="B256" s="445" t="s">
        <v>717</v>
      </c>
      <c r="C256" s="446">
        <v>6300</v>
      </c>
      <c r="D256"/>
    </row>
    <row r="257" spans="1:4" ht="15" x14ac:dyDescent="0.25">
      <c r="A257" s="444" t="s">
        <v>2044</v>
      </c>
      <c r="B257" s="445" t="s">
        <v>718</v>
      </c>
      <c r="C257" s="446">
        <v>40000</v>
      </c>
      <c r="D257"/>
    </row>
    <row r="258" spans="1:4" ht="15" x14ac:dyDescent="0.25">
      <c r="A258" s="444" t="s">
        <v>2045</v>
      </c>
      <c r="B258" s="445" t="s">
        <v>719</v>
      </c>
      <c r="C258" s="446">
        <v>10000</v>
      </c>
      <c r="D258"/>
    </row>
    <row r="259" spans="1:4" ht="15" x14ac:dyDescent="0.25">
      <c r="A259" s="444" t="s">
        <v>2046</v>
      </c>
      <c r="B259" s="445" t="s">
        <v>720</v>
      </c>
      <c r="C259" s="446">
        <v>80000</v>
      </c>
      <c r="D259"/>
    </row>
    <row r="260" spans="1:4" ht="15" x14ac:dyDescent="0.25">
      <c r="A260" s="444" t="s">
        <v>2047</v>
      </c>
      <c r="B260" s="445" t="s">
        <v>721</v>
      </c>
      <c r="C260" s="446">
        <v>80000</v>
      </c>
      <c r="D260"/>
    </row>
    <row r="261" spans="1:4" ht="15" x14ac:dyDescent="0.25">
      <c r="A261" s="444" t="s">
        <v>2048</v>
      </c>
      <c r="B261" s="445" t="s">
        <v>324</v>
      </c>
      <c r="C261" s="446">
        <v>2000</v>
      </c>
      <c r="D261"/>
    </row>
    <row r="262" spans="1:4" ht="15" x14ac:dyDescent="0.25">
      <c r="A262" s="444" t="s">
        <v>2049</v>
      </c>
      <c r="B262" s="445" t="s">
        <v>722</v>
      </c>
      <c r="C262" s="446">
        <v>10000</v>
      </c>
      <c r="D262"/>
    </row>
    <row r="263" spans="1:4" ht="15" x14ac:dyDescent="0.25">
      <c r="A263" s="444" t="s">
        <v>2050</v>
      </c>
      <c r="B263" s="445" t="s">
        <v>723</v>
      </c>
      <c r="C263" s="446">
        <v>7000</v>
      </c>
      <c r="D263"/>
    </row>
    <row r="264" spans="1:4" ht="15" x14ac:dyDescent="0.25">
      <c r="A264" s="444" t="s">
        <v>2051</v>
      </c>
      <c r="B264" s="445" t="s">
        <v>724</v>
      </c>
      <c r="C264" s="446">
        <v>8000</v>
      </c>
      <c r="D264"/>
    </row>
    <row r="265" spans="1:4" ht="15" x14ac:dyDescent="0.25">
      <c r="A265" s="444" t="s">
        <v>2052</v>
      </c>
      <c r="B265" s="445" t="s">
        <v>725</v>
      </c>
      <c r="C265" s="446">
        <v>45000</v>
      </c>
      <c r="D265"/>
    </row>
    <row r="266" spans="1:4" ht="15" x14ac:dyDescent="0.25">
      <c r="A266" s="444" t="s">
        <v>2053</v>
      </c>
      <c r="B266" s="445" t="s">
        <v>726</v>
      </c>
      <c r="C266" s="446">
        <v>45000</v>
      </c>
      <c r="D266"/>
    </row>
    <row r="267" spans="1:4" ht="15" x14ac:dyDescent="0.25">
      <c r="A267" s="444" t="s">
        <v>2054</v>
      </c>
      <c r="B267" s="445" t="s">
        <v>329</v>
      </c>
      <c r="C267" s="446">
        <v>35000</v>
      </c>
      <c r="D267"/>
    </row>
    <row r="268" spans="1:4" ht="15" x14ac:dyDescent="0.25">
      <c r="A268" s="444" t="s">
        <v>2055</v>
      </c>
      <c r="B268" s="445" t="s">
        <v>330</v>
      </c>
      <c r="C268" s="446">
        <v>5000</v>
      </c>
      <c r="D268"/>
    </row>
    <row r="269" spans="1:4" ht="15" x14ac:dyDescent="0.25">
      <c r="A269" s="444" t="s">
        <v>2056</v>
      </c>
      <c r="B269" s="445" t="s">
        <v>727</v>
      </c>
      <c r="C269" s="446">
        <v>50000</v>
      </c>
      <c r="D269"/>
    </row>
    <row r="270" spans="1:4" ht="15" x14ac:dyDescent="0.25">
      <c r="A270" s="444" t="s">
        <v>2057</v>
      </c>
      <c r="B270" s="445" t="s">
        <v>332</v>
      </c>
      <c r="C270" s="446">
        <v>35000</v>
      </c>
      <c r="D270"/>
    </row>
    <row r="271" spans="1:4" ht="15" x14ac:dyDescent="0.25">
      <c r="A271" s="444" t="s">
        <v>2058</v>
      </c>
      <c r="B271" s="445" t="s">
        <v>594</v>
      </c>
      <c r="C271" s="446">
        <v>65000</v>
      </c>
      <c r="D271"/>
    </row>
    <row r="272" spans="1:4" ht="15" x14ac:dyDescent="0.25">
      <c r="A272" s="444" t="s">
        <v>2059</v>
      </c>
      <c r="B272" s="445" t="s">
        <v>728</v>
      </c>
      <c r="C272" s="446">
        <v>45000</v>
      </c>
      <c r="D272"/>
    </row>
    <row r="273" spans="1:5" ht="15" x14ac:dyDescent="0.25">
      <c r="A273" s="444"/>
      <c r="B273" s="445"/>
      <c r="C273" s="446"/>
      <c r="D273"/>
    </row>
    <row r="274" spans="1:5" ht="15" x14ac:dyDescent="0.25">
      <c r="A274" s="421"/>
      <c r="B274" s="430"/>
      <c r="C274" s="431"/>
      <c r="D274"/>
      <c r="E274" s="68"/>
    </row>
    <row r="275" spans="1:5" ht="15" x14ac:dyDescent="0.25">
      <c r="A275" s="424"/>
      <c r="B275" s="456" t="s">
        <v>202</v>
      </c>
      <c r="C275" s="435">
        <v>1499000</v>
      </c>
      <c r="D275"/>
    </row>
    <row r="276" spans="1:5" ht="15" x14ac:dyDescent="0.25">
      <c r="A276" s="421"/>
      <c r="B276" s="430"/>
      <c r="C276" s="431"/>
      <c r="D276"/>
    </row>
    <row r="277" spans="1:5" ht="15" x14ac:dyDescent="0.25">
      <c r="A277" s="421" t="s">
        <v>2041</v>
      </c>
      <c r="B277" s="428" t="s">
        <v>318</v>
      </c>
      <c r="C277" s="420">
        <v>60000</v>
      </c>
      <c r="D277"/>
    </row>
    <row r="278" spans="1:5" ht="15" x14ac:dyDescent="0.25">
      <c r="A278" s="421" t="s">
        <v>2043</v>
      </c>
      <c r="B278" s="428" t="s">
        <v>319</v>
      </c>
      <c r="C278" s="420">
        <v>70000</v>
      </c>
      <c r="D278"/>
    </row>
    <row r="279" spans="1:5" ht="15" x14ac:dyDescent="0.25">
      <c r="A279" s="421" t="s">
        <v>2044</v>
      </c>
      <c r="B279" s="428" t="s">
        <v>320</v>
      </c>
      <c r="C279" s="420">
        <v>15000</v>
      </c>
      <c r="D279"/>
    </row>
    <row r="280" spans="1:5" ht="15" x14ac:dyDescent="0.25">
      <c r="A280" s="421" t="s">
        <v>2007</v>
      </c>
      <c r="B280" s="428" t="s">
        <v>719</v>
      </c>
      <c r="C280" s="420"/>
      <c r="D280"/>
    </row>
    <row r="281" spans="1:5" ht="15" x14ac:dyDescent="0.25">
      <c r="A281" s="421" t="s">
        <v>2046</v>
      </c>
      <c r="B281" s="428" t="s">
        <v>729</v>
      </c>
      <c r="C281" s="420">
        <v>50000</v>
      </c>
      <c r="D281"/>
    </row>
    <row r="282" spans="1:5" ht="15" x14ac:dyDescent="0.25">
      <c r="A282" s="421" t="s">
        <v>2048</v>
      </c>
      <c r="B282" s="428" t="s">
        <v>324</v>
      </c>
      <c r="C282" s="420">
        <v>2000</v>
      </c>
      <c r="D282"/>
    </row>
    <row r="283" spans="1:5" ht="15" x14ac:dyDescent="0.25">
      <c r="A283" s="421" t="s">
        <v>2049</v>
      </c>
      <c r="B283" s="428" t="s">
        <v>730</v>
      </c>
      <c r="C283" s="420">
        <v>5000</v>
      </c>
      <c r="D283"/>
    </row>
    <row r="284" spans="1:5" ht="15" x14ac:dyDescent="0.25">
      <c r="A284" s="421" t="s">
        <v>2050</v>
      </c>
      <c r="B284" s="428" t="s">
        <v>723</v>
      </c>
      <c r="C284" s="420">
        <v>2000</v>
      </c>
      <c r="D284"/>
    </row>
    <row r="285" spans="1:5" ht="15" x14ac:dyDescent="0.25">
      <c r="A285" s="421" t="s">
        <v>2052</v>
      </c>
      <c r="B285" s="428" t="s">
        <v>725</v>
      </c>
      <c r="C285" s="420">
        <v>150000</v>
      </c>
      <c r="D285"/>
    </row>
    <row r="286" spans="1:5" ht="15" x14ac:dyDescent="0.25">
      <c r="A286" s="421" t="s">
        <v>2053</v>
      </c>
      <c r="B286" s="428" t="s">
        <v>726</v>
      </c>
      <c r="C286" s="420">
        <v>100000</v>
      </c>
      <c r="D286"/>
    </row>
    <row r="287" spans="1:5" ht="15" x14ac:dyDescent="0.25">
      <c r="A287" s="421" t="s">
        <v>2054</v>
      </c>
      <c r="B287" s="428" t="s">
        <v>329</v>
      </c>
      <c r="C287" s="420">
        <v>20000</v>
      </c>
      <c r="D287"/>
    </row>
    <row r="288" spans="1:5" ht="15" x14ac:dyDescent="0.25">
      <c r="A288" s="421" t="s">
        <v>2055</v>
      </c>
      <c r="B288" s="428" t="s">
        <v>330</v>
      </c>
      <c r="C288" s="420">
        <v>5000</v>
      </c>
      <c r="D288"/>
    </row>
    <row r="289" spans="1:5" ht="15" x14ac:dyDescent="0.25">
      <c r="A289" s="421" t="s">
        <v>2056</v>
      </c>
      <c r="B289" s="428" t="s">
        <v>727</v>
      </c>
      <c r="C289" s="420">
        <v>250000</v>
      </c>
      <c r="D289"/>
    </row>
    <row r="290" spans="1:5" ht="15" x14ac:dyDescent="0.25">
      <c r="A290" s="421" t="s">
        <v>2057</v>
      </c>
      <c r="B290" s="428" t="s">
        <v>332</v>
      </c>
      <c r="C290" s="420">
        <v>40000</v>
      </c>
      <c r="D290"/>
    </row>
    <row r="291" spans="1:5" ht="15" x14ac:dyDescent="0.25">
      <c r="A291" s="421" t="s">
        <v>2058</v>
      </c>
      <c r="B291" s="428" t="s">
        <v>594</v>
      </c>
      <c r="C291" s="420">
        <v>250000</v>
      </c>
      <c r="D291"/>
      <c r="E291" s="68"/>
    </row>
    <row r="292" spans="1:5" ht="15" x14ac:dyDescent="0.25">
      <c r="A292" s="421" t="s">
        <v>2060</v>
      </c>
      <c r="B292" s="428" t="s">
        <v>731</v>
      </c>
      <c r="C292" s="420">
        <v>480000</v>
      </c>
      <c r="D292"/>
    </row>
    <row r="293" spans="1:5" ht="15" x14ac:dyDescent="0.25">
      <c r="A293" s="421"/>
      <c r="B293" s="428"/>
      <c r="C293" s="420"/>
      <c r="D293"/>
    </row>
    <row r="294" spans="1:5" ht="15" x14ac:dyDescent="0.25">
      <c r="A294" s="424">
        <v>0</v>
      </c>
      <c r="B294" s="456" t="s">
        <v>269</v>
      </c>
      <c r="C294" s="435">
        <v>1690000</v>
      </c>
      <c r="D294"/>
    </row>
    <row r="295" spans="1:5" ht="15" x14ac:dyDescent="0.25">
      <c r="A295" s="418"/>
      <c r="B295" s="430" t="s">
        <v>55</v>
      </c>
      <c r="C295" s="431"/>
      <c r="D295"/>
    </row>
    <row r="296" spans="1:5" ht="15" x14ac:dyDescent="0.25">
      <c r="A296" s="421" t="s">
        <v>2041</v>
      </c>
      <c r="B296" s="445" t="s">
        <v>732</v>
      </c>
      <c r="C296" s="446">
        <v>1650000</v>
      </c>
      <c r="D296"/>
    </row>
    <row r="297" spans="1:5" ht="15" x14ac:dyDescent="0.25">
      <c r="A297" s="421"/>
      <c r="B297" s="430"/>
      <c r="C297" s="431"/>
      <c r="D297"/>
    </row>
    <row r="298" spans="1:5" ht="15" x14ac:dyDescent="0.25">
      <c r="A298" s="421"/>
      <c r="B298" s="430" t="s">
        <v>58</v>
      </c>
      <c r="C298" s="431"/>
      <c r="D298"/>
    </row>
    <row r="299" spans="1:5" ht="15" x14ac:dyDescent="0.25">
      <c r="A299" s="421" t="s">
        <v>2052</v>
      </c>
      <c r="B299" s="445" t="s">
        <v>725</v>
      </c>
      <c r="C299" s="446">
        <v>40000</v>
      </c>
      <c r="D299"/>
    </row>
    <row r="300" spans="1:5" ht="15" x14ac:dyDescent="0.25">
      <c r="A300" s="458"/>
      <c r="B300" s="445"/>
      <c r="C300" s="446"/>
      <c r="D300"/>
    </row>
    <row r="301" spans="1:5" ht="15" x14ac:dyDescent="0.25">
      <c r="A301" s="424"/>
      <c r="B301" s="459" t="s">
        <v>201</v>
      </c>
      <c r="C301" s="460">
        <v>395912</v>
      </c>
      <c r="D301"/>
    </row>
    <row r="302" spans="1:5" ht="15" x14ac:dyDescent="0.25">
      <c r="A302" s="421"/>
      <c r="B302" s="445" t="s">
        <v>58</v>
      </c>
      <c r="C302" s="446">
        <v>0</v>
      </c>
      <c r="D302"/>
    </row>
    <row r="303" spans="1:5" ht="15" x14ac:dyDescent="0.25">
      <c r="A303" s="421" t="s">
        <v>2049</v>
      </c>
      <c r="B303" s="445" t="s">
        <v>734</v>
      </c>
      <c r="C303" s="446">
        <v>10000</v>
      </c>
      <c r="D303"/>
    </row>
    <row r="304" spans="1:5" ht="15" x14ac:dyDescent="0.25">
      <c r="A304" s="421" t="s">
        <v>2052</v>
      </c>
      <c r="B304" s="445" t="s">
        <v>725</v>
      </c>
      <c r="C304" s="446">
        <v>8000</v>
      </c>
      <c r="D304"/>
    </row>
    <row r="305" spans="1:4" ht="15" x14ac:dyDescent="0.25">
      <c r="A305" s="421"/>
      <c r="B305" s="445">
        <v>0</v>
      </c>
      <c r="C305" s="446">
        <v>0</v>
      </c>
      <c r="D305"/>
    </row>
    <row r="306" spans="1:4" ht="15" x14ac:dyDescent="0.25">
      <c r="A306" s="418"/>
      <c r="B306" s="445" t="s">
        <v>60</v>
      </c>
      <c r="C306" s="446">
        <v>0</v>
      </c>
      <c r="D306"/>
    </row>
    <row r="307" spans="1:4" ht="15" x14ac:dyDescent="0.25">
      <c r="A307" s="421" t="s">
        <v>2057</v>
      </c>
      <c r="B307" s="445" t="s">
        <v>345</v>
      </c>
      <c r="C307" s="446">
        <v>5000</v>
      </c>
      <c r="D307"/>
    </row>
    <row r="308" spans="1:4" ht="15" x14ac:dyDescent="0.25">
      <c r="A308" s="421"/>
      <c r="B308" s="445">
        <v>0</v>
      </c>
      <c r="C308" s="446"/>
      <c r="D308"/>
    </row>
    <row r="309" spans="1:4" ht="15" x14ac:dyDescent="0.25">
      <c r="A309" s="421"/>
      <c r="B309" s="445" t="s">
        <v>61</v>
      </c>
      <c r="C309" s="446"/>
      <c r="D309"/>
    </row>
    <row r="310" spans="1:4" ht="15" x14ac:dyDescent="0.25">
      <c r="A310" s="421" t="s">
        <v>2058</v>
      </c>
      <c r="B310" s="445" t="s">
        <v>594</v>
      </c>
      <c r="C310" s="446">
        <v>100000</v>
      </c>
      <c r="D310"/>
    </row>
    <row r="311" spans="1:4" ht="15" x14ac:dyDescent="0.25">
      <c r="A311" s="421" t="s">
        <v>2058</v>
      </c>
      <c r="B311" s="445" t="s">
        <v>346</v>
      </c>
      <c r="C311" s="446">
        <v>245000</v>
      </c>
      <c r="D311"/>
    </row>
    <row r="312" spans="1:4" ht="15" x14ac:dyDescent="0.25">
      <c r="A312" s="421"/>
      <c r="B312" s="445">
        <v>0</v>
      </c>
      <c r="C312" s="446">
        <v>0</v>
      </c>
      <c r="D312"/>
    </row>
    <row r="313" spans="1:4" ht="15" x14ac:dyDescent="0.25">
      <c r="A313" s="421"/>
      <c r="B313" s="428" t="s">
        <v>338</v>
      </c>
      <c r="C313" s="420"/>
      <c r="D313"/>
    </row>
    <row r="314" spans="1:4" ht="15" x14ac:dyDescent="0.25">
      <c r="A314" s="421" t="s">
        <v>2060</v>
      </c>
      <c r="B314" s="428" t="s">
        <v>731</v>
      </c>
      <c r="C314" s="420">
        <v>27912</v>
      </c>
      <c r="D314"/>
    </row>
    <row r="315" spans="1:4" ht="15" x14ac:dyDescent="0.25">
      <c r="A315" s="418"/>
      <c r="B315" s="445">
        <v>0</v>
      </c>
      <c r="C315" s="446"/>
      <c r="D315"/>
    </row>
    <row r="316" spans="1:4" ht="15" x14ac:dyDescent="0.25">
      <c r="A316" s="441">
        <v>4000</v>
      </c>
      <c r="B316" s="461" t="s">
        <v>347</v>
      </c>
      <c r="C316" s="462">
        <v>5121222.8</v>
      </c>
      <c r="D316"/>
    </row>
    <row r="317" spans="1:4" ht="15" x14ac:dyDescent="0.25">
      <c r="A317" s="424"/>
      <c r="B317" s="456" t="s">
        <v>200</v>
      </c>
      <c r="C317" s="435">
        <v>685000</v>
      </c>
      <c r="D317"/>
    </row>
    <row r="318" spans="1:4" ht="15" x14ac:dyDescent="0.25">
      <c r="A318" s="458">
        <v>0</v>
      </c>
      <c r="B318" s="430"/>
      <c r="C318" s="431"/>
      <c r="D318"/>
    </row>
    <row r="319" spans="1:4" ht="15" x14ac:dyDescent="0.25">
      <c r="A319" s="421" t="s">
        <v>2061</v>
      </c>
      <c r="B319" s="445" t="s">
        <v>735</v>
      </c>
      <c r="C319" s="446">
        <v>200000</v>
      </c>
      <c r="D319"/>
    </row>
    <row r="320" spans="1:4" ht="15" x14ac:dyDescent="0.25">
      <c r="A320" s="421" t="s">
        <v>2062</v>
      </c>
      <c r="B320" s="445" t="s">
        <v>736</v>
      </c>
      <c r="C320" s="446">
        <v>200000</v>
      </c>
      <c r="D320"/>
    </row>
    <row r="321" spans="1:4" ht="15" x14ac:dyDescent="0.25">
      <c r="A321" s="421" t="s">
        <v>2063</v>
      </c>
      <c r="B321" s="445" t="s">
        <v>737</v>
      </c>
      <c r="C321" s="446">
        <v>80000</v>
      </c>
      <c r="D321"/>
    </row>
    <row r="322" spans="1:4" ht="15" x14ac:dyDescent="0.25">
      <c r="A322" s="421" t="s">
        <v>2064</v>
      </c>
      <c r="B322" s="445" t="s">
        <v>738</v>
      </c>
      <c r="C322" s="446">
        <v>80000</v>
      </c>
      <c r="D322"/>
    </row>
    <row r="323" spans="1:4" ht="15" x14ac:dyDescent="0.25">
      <c r="A323" s="421" t="s">
        <v>2065</v>
      </c>
      <c r="B323" s="445" t="s">
        <v>739</v>
      </c>
      <c r="C323" s="446">
        <v>40000</v>
      </c>
      <c r="D323"/>
    </row>
    <row r="324" spans="1:4" ht="15" x14ac:dyDescent="0.25">
      <c r="A324" s="421" t="s">
        <v>2066</v>
      </c>
      <c r="B324" s="445" t="s">
        <v>740</v>
      </c>
      <c r="C324" s="446">
        <v>80000</v>
      </c>
      <c r="D324"/>
    </row>
    <row r="325" spans="1:4" ht="15" x14ac:dyDescent="0.25">
      <c r="A325" s="421" t="s">
        <v>2067</v>
      </c>
      <c r="B325" s="445" t="s">
        <v>741</v>
      </c>
      <c r="C325" s="446">
        <v>5000</v>
      </c>
      <c r="D325"/>
    </row>
    <row r="326" spans="1:4" ht="15" x14ac:dyDescent="0.25">
      <c r="A326" s="463"/>
      <c r="B326" s="430"/>
      <c r="C326" s="431"/>
      <c r="D326"/>
    </row>
    <row r="327" spans="1:4" ht="15" x14ac:dyDescent="0.25">
      <c r="A327" s="424"/>
      <c r="B327" s="456" t="s">
        <v>248</v>
      </c>
      <c r="C327" s="435">
        <v>1041200</v>
      </c>
      <c r="D327"/>
    </row>
    <row r="328" spans="1:4" ht="15" x14ac:dyDescent="0.25">
      <c r="A328" s="464"/>
      <c r="B328" s="430" t="s">
        <v>62</v>
      </c>
      <c r="C328" s="431"/>
      <c r="D328"/>
    </row>
    <row r="329" spans="1:4" ht="15" x14ac:dyDescent="0.25">
      <c r="A329" s="418">
        <v>441000</v>
      </c>
      <c r="B329" s="457" t="s">
        <v>348</v>
      </c>
      <c r="C329" s="431"/>
      <c r="D329"/>
    </row>
    <row r="330" spans="1:4" ht="15" x14ac:dyDescent="0.25">
      <c r="A330" s="421" t="s">
        <v>2063</v>
      </c>
      <c r="B330" s="445" t="s">
        <v>356</v>
      </c>
      <c r="C330" s="446">
        <v>291200</v>
      </c>
      <c r="D330"/>
    </row>
    <row r="331" spans="1:4" ht="15" x14ac:dyDescent="0.25">
      <c r="A331" s="421" t="s">
        <v>2061</v>
      </c>
      <c r="B331" s="445" t="s">
        <v>735</v>
      </c>
      <c r="C331" s="446">
        <v>375000</v>
      </c>
      <c r="D331"/>
    </row>
    <row r="332" spans="1:4" ht="15" x14ac:dyDescent="0.25">
      <c r="A332" s="421" t="s">
        <v>2062</v>
      </c>
      <c r="B332" s="445" t="s">
        <v>736</v>
      </c>
      <c r="C332" s="446">
        <v>375000</v>
      </c>
      <c r="D332"/>
    </row>
    <row r="333" spans="1:4" ht="15" x14ac:dyDescent="0.25">
      <c r="A333" s="421"/>
      <c r="B333" s="445"/>
      <c r="C333" s="446"/>
      <c r="D333"/>
    </row>
    <row r="334" spans="1:4" ht="15" x14ac:dyDescent="0.25">
      <c r="A334" s="424"/>
      <c r="B334" s="459" t="s">
        <v>201</v>
      </c>
      <c r="C334" s="460">
        <v>3395022.8</v>
      </c>
      <c r="D334"/>
    </row>
    <row r="335" spans="1:4" ht="15" x14ac:dyDescent="0.25">
      <c r="A335" s="464"/>
      <c r="B335" s="465"/>
      <c r="C335" s="466"/>
      <c r="D335"/>
    </row>
    <row r="336" spans="1:4" ht="15" x14ac:dyDescent="0.25">
      <c r="A336" s="418">
        <v>441000</v>
      </c>
      <c r="B336" s="457" t="s">
        <v>348</v>
      </c>
      <c r="C336" s="466"/>
      <c r="D336"/>
    </row>
    <row r="337" spans="1:4" ht="15" x14ac:dyDescent="0.25">
      <c r="A337" s="421" t="s">
        <v>2066</v>
      </c>
      <c r="B337" s="445" t="s">
        <v>742</v>
      </c>
      <c r="C337" s="446">
        <v>110000</v>
      </c>
      <c r="D337"/>
    </row>
    <row r="338" spans="1:4" ht="15" x14ac:dyDescent="0.25">
      <c r="A338" s="421" t="s">
        <v>2065</v>
      </c>
      <c r="B338" s="445" t="s">
        <v>743</v>
      </c>
      <c r="C338" s="446">
        <v>20000</v>
      </c>
      <c r="D338"/>
    </row>
    <row r="339" spans="1:4" ht="15" x14ac:dyDescent="0.25">
      <c r="A339" s="421" t="s">
        <v>2063</v>
      </c>
      <c r="B339" s="445" t="s">
        <v>744</v>
      </c>
      <c r="C339" s="446">
        <v>24000</v>
      </c>
      <c r="D339"/>
    </row>
    <row r="340" spans="1:4" ht="15" x14ac:dyDescent="0.25">
      <c r="A340" s="421" t="s">
        <v>2067</v>
      </c>
      <c r="B340" s="445" t="s">
        <v>745</v>
      </c>
      <c r="C340" s="446">
        <v>5000</v>
      </c>
      <c r="D340"/>
    </row>
    <row r="341" spans="1:4" ht="15" x14ac:dyDescent="0.25">
      <c r="A341" s="421" t="s">
        <v>2061</v>
      </c>
      <c r="B341" s="445" t="s">
        <v>735</v>
      </c>
      <c r="C341" s="446">
        <v>375000</v>
      </c>
      <c r="D341"/>
    </row>
    <row r="342" spans="1:4" ht="15" x14ac:dyDescent="0.25">
      <c r="A342" s="421" t="s">
        <v>2061</v>
      </c>
      <c r="B342" s="445" t="s">
        <v>746</v>
      </c>
      <c r="C342" s="446">
        <v>80000</v>
      </c>
      <c r="D342"/>
    </row>
    <row r="343" spans="1:4" ht="15" x14ac:dyDescent="0.25">
      <c r="A343" s="421" t="s">
        <v>2063</v>
      </c>
      <c r="B343" s="445" t="s">
        <v>747</v>
      </c>
      <c r="C343" s="446">
        <v>198000</v>
      </c>
      <c r="D343"/>
    </row>
    <row r="344" spans="1:4" ht="15" x14ac:dyDescent="0.25">
      <c r="A344" s="421" t="s">
        <v>2063</v>
      </c>
      <c r="B344" s="445" t="s">
        <v>748</v>
      </c>
      <c r="C344" s="446">
        <v>60000</v>
      </c>
      <c r="D344"/>
    </row>
    <row r="345" spans="1:4" ht="15" x14ac:dyDescent="0.25">
      <c r="A345" s="421" t="s">
        <v>2064</v>
      </c>
      <c r="B345" s="445" t="s">
        <v>749</v>
      </c>
      <c r="C345" s="446">
        <v>50000</v>
      </c>
      <c r="D345"/>
    </row>
    <row r="346" spans="1:4" ht="15" x14ac:dyDescent="0.25">
      <c r="A346" s="421" t="s">
        <v>2066</v>
      </c>
      <c r="B346" s="445" t="s">
        <v>750</v>
      </c>
      <c r="C346" s="446">
        <v>307902.8</v>
      </c>
      <c r="D346"/>
    </row>
    <row r="347" spans="1:4" ht="15" x14ac:dyDescent="0.25">
      <c r="A347" s="421" t="s">
        <v>2065</v>
      </c>
      <c r="B347" s="445" t="s">
        <v>739</v>
      </c>
      <c r="C347" s="446">
        <v>150000</v>
      </c>
      <c r="D347"/>
    </row>
    <row r="348" spans="1:4" ht="15" x14ac:dyDescent="0.25">
      <c r="A348" s="421" t="s">
        <v>2064</v>
      </c>
      <c r="B348" s="445" t="s">
        <v>751</v>
      </c>
      <c r="C348" s="446">
        <v>170000</v>
      </c>
      <c r="D348"/>
    </row>
    <row r="349" spans="1:4" ht="15" x14ac:dyDescent="0.25">
      <c r="A349" s="421" t="s">
        <v>2066</v>
      </c>
      <c r="B349" s="445" t="s">
        <v>2068</v>
      </c>
      <c r="C349" s="446">
        <v>156000</v>
      </c>
      <c r="D349"/>
    </row>
    <row r="350" spans="1:4" ht="15" x14ac:dyDescent="0.25">
      <c r="A350" s="421" t="s">
        <v>2062</v>
      </c>
      <c r="B350" s="445" t="s">
        <v>736</v>
      </c>
      <c r="C350" s="446">
        <v>375000</v>
      </c>
      <c r="D350"/>
    </row>
    <row r="351" spans="1:4" ht="15" x14ac:dyDescent="0.25">
      <c r="A351" s="421" t="s">
        <v>2066</v>
      </c>
      <c r="B351" s="445" t="s">
        <v>752</v>
      </c>
      <c r="C351" s="446">
        <v>48000</v>
      </c>
      <c r="D351"/>
    </row>
    <row r="352" spans="1:4" ht="15" x14ac:dyDescent="0.25">
      <c r="A352" s="421" t="s">
        <v>2069</v>
      </c>
      <c r="B352" s="445" t="s">
        <v>232</v>
      </c>
      <c r="C352" s="446">
        <v>966120</v>
      </c>
      <c r="D352"/>
    </row>
    <row r="353" spans="1:6" ht="15" x14ac:dyDescent="0.25">
      <c r="A353" s="421" t="s">
        <v>2070</v>
      </c>
      <c r="B353" s="445" t="s">
        <v>2071</v>
      </c>
      <c r="C353" s="446">
        <v>300000</v>
      </c>
      <c r="D353"/>
    </row>
    <row r="354" spans="1:6" ht="15" x14ac:dyDescent="0.25">
      <c r="A354" s="463"/>
      <c r="B354" s="430"/>
      <c r="C354" s="431"/>
      <c r="D354"/>
      <c r="F354" s="45"/>
    </row>
    <row r="355" spans="1:6" ht="15" x14ac:dyDescent="0.25">
      <c r="A355" s="455">
        <v>5000</v>
      </c>
      <c r="B355" s="442" t="s">
        <v>363</v>
      </c>
      <c r="C355" s="443">
        <v>700000</v>
      </c>
      <c r="D355"/>
      <c r="F355" s="45"/>
    </row>
    <row r="356" spans="1:6" ht="15" x14ac:dyDescent="0.25">
      <c r="A356" s="424"/>
      <c r="B356" s="456" t="s">
        <v>200</v>
      </c>
      <c r="C356" s="435">
        <v>50000</v>
      </c>
      <c r="D356"/>
      <c r="F356" s="45"/>
    </row>
    <row r="357" spans="1:6" ht="15" x14ac:dyDescent="0.25">
      <c r="A357" s="421">
        <v>51000</v>
      </c>
      <c r="B357" s="430" t="s">
        <v>364</v>
      </c>
      <c r="C357" s="431"/>
      <c r="D357"/>
      <c r="F357" s="45"/>
    </row>
    <row r="358" spans="1:6" ht="15" x14ac:dyDescent="0.25">
      <c r="A358" s="421" t="s">
        <v>2072</v>
      </c>
      <c r="B358" s="467" t="s">
        <v>189</v>
      </c>
      <c r="C358" s="446">
        <v>5000</v>
      </c>
      <c r="D358"/>
      <c r="F358" s="45"/>
    </row>
    <row r="359" spans="1:6" ht="15" x14ac:dyDescent="0.25">
      <c r="A359" s="421" t="s">
        <v>2073</v>
      </c>
      <c r="B359" s="467" t="s">
        <v>753</v>
      </c>
      <c r="C359" s="446">
        <v>20000</v>
      </c>
      <c r="D359"/>
    </row>
    <row r="360" spans="1:6" ht="15" x14ac:dyDescent="0.25">
      <c r="A360" s="421"/>
      <c r="B360" s="467">
        <v>0</v>
      </c>
      <c r="C360" s="446">
        <v>0</v>
      </c>
      <c r="D360"/>
    </row>
    <row r="361" spans="1:6" ht="15" x14ac:dyDescent="0.25">
      <c r="A361" s="421">
        <v>565000</v>
      </c>
      <c r="B361" s="467" t="s">
        <v>64</v>
      </c>
      <c r="C361" s="446">
        <v>0</v>
      </c>
      <c r="D361"/>
      <c r="E361" s="90"/>
      <c r="F361" s="68"/>
    </row>
    <row r="362" spans="1:6" ht="15" x14ac:dyDescent="0.25">
      <c r="A362" s="421" t="s">
        <v>2074</v>
      </c>
      <c r="B362" s="467" t="s">
        <v>754</v>
      </c>
      <c r="C362" s="446">
        <v>15000</v>
      </c>
      <c r="D362"/>
      <c r="E362" s="90"/>
      <c r="F362" s="68"/>
    </row>
    <row r="363" spans="1:6" ht="15" x14ac:dyDescent="0.25">
      <c r="A363" s="421"/>
      <c r="B363" s="467">
        <v>0</v>
      </c>
      <c r="C363" s="446">
        <v>0</v>
      </c>
      <c r="D363"/>
      <c r="E363" s="90"/>
      <c r="F363" s="68"/>
    </row>
    <row r="364" spans="1:6" ht="15" x14ac:dyDescent="0.25">
      <c r="A364" s="421">
        <v>567001</v>
      </c>
      <c r="B364" s="467" t="s">
        <v>197</v>
      </c>
      <c r="C364" s="446">
        <v>0</v>
      </c>
      <c r="D364"/>
      <c r="E364" s="90"/>
      <c r="F364" s="68"/>
    </row>
    <row r="365" spans="1:6" ht="15" x14ac:dyDescent="0.25">
      <c r="A365" s="421" t="s">
        <v>2075</v>
      </c>
      <c r="B365" s="467" t="s">
        <v>367</v>
      </c>
      <c r="C365" s="466">
        <v>10000</v>
      </c>
      <c r="D365"/>
      <c r="E365" s="90"/>
      <c r="F365" s="68"/>
    </row>
    <row r="366" spans="1:6" ht="15" x14ac:dyDescent="0.25">
      <c r="A366" s="444"/>
      <c r="B366" s="467">
        <v>0</v>
      </c>
      <c r="C366" s="466">
        <v>0</v>
      </c>
      <c r="D366"/>
      <c r="E366" s="90"/>
      <c r="F366" s="68"/>
    </row>
    <row r="367" spans="1:6" ht="15" x14ac:dyDescent="0.25">
      <c r="A367" s="424"/>
      <c r="B367" s="468" t="s">
        <v>202</v>
      </c>
      <c r="C367" s="448">
        <v>350000</v>
      </c>
      <c r="D367"/>
      <c r="E367" s="90"/>
      <c r="F367" s="68"/>
    </row>
    <row r="368" spans="1:6" ht="15" x14ac:dyDescent="0.25">
      <c r="A368" s="469">
        <v>0</v>
      </c>
      <c r="B368" s="467" t="s">
        <v>2076</v>
      </c>
      <c r="C368" s="470">
        <v>0</v>
      </c>
      <c r="D368"/>
      <c r="E368" s="90"/>
      <c r="F368" s="68"/>
    </row>
    <row r="369" spans="1:6" ht="15" x14ac:dyDescent="0.25">
      <c r="A369" s="471">
        <v>541000</v>
      </c>
      <c r="B369" s="467" t="s">
        <v>2077</v>
      </c>
      <c r="C369" s="470">
        <v>350000</v>
      </c>
      <c r="D369"/>
      <c r="E369" s="90"/>
      <c r="F369" s="68"/>
    </row>
    <row r="370" spans="1:6" ht="15" x14ac:dyDescent="0.25">
      <c r="A370" s="421" t="s">
        <v>2007</v>
      </c>
      <c r="B370" s="467">
        <v>0</v>
      </c>
      <c r="C370" s="466">
        <v>0</v>
      </c>
      <c r="D370"/>
      <c r="E370" s="90"/>
    </row>
    <row r="371" spans="1:6" ht="15" x14ac:dyDescent="0.25">
      <c r="A371" s="444"/>
      <c r="B371" s="467">
        <v>0</v>
      </c>
      <c r="C371" s="466">
        <v>0</v>
      </c>
      <c r="D371"/>
      <c r="E371" s="90"/>
    </row>
    <row r="372" spans="1:6" ht="15" x14ac:dyDescent="0.25">
      <c r="A372" s="424"/>
      <c r="B372" s="468" t="s">
        <v>756</v>
      </c>
      <c r="C372" s="448">
        <v>300000</v>
      </c>
      <c r="D372"/>
      <c r="E372" s="90"/>
    </row>
    <row r="373" spans="1:6" ht="15" x14ac:dyDescent="0.25">
      <c r="A373" s="421"/>
      <c r="B373" s="467">
        <v>0</v>
      </c>
      <c r="C373" s="446">
        <v>0</v>
      </c>
      <c r="D373"/>
      <c r="E373" s="90"/>
    </row>
    <row r="374" spans="1:6" ht="15" x14ac:dyDescent="0.25">
      <c r="A374" s="421" t="s">
        <v>2078</v>
      </c>
      <c r="B374" s="467" t="s">
        <v>2079</v>
      </c>
      <c r="C374" s="466">
        <v>300000</v>
      </c>
      <c r="D374"/>
      <c r="E374" s="90"/>
    </row>
    <row r="375" spans="1:6" ht="15" x14ac:dyDescent="0.25">
      <c r="A375" s="421"/>
      <c r="B375" s="445">
        <v>0</v>
      </c>
      <c r="C375" s="446">
        <v>0</v>
      </c>
      <c r="D375"/>
      <c r="E375" s="90"/>
    </row>
    <row r="376" spans="1:6" ht="15" x14ac:dyDescent="0.25">
      <c r="A376" s="455"/>
      <c r="B376" s="472" t="s">
        <v>757</v>
      </c>
      <c r="C376" s="443">
        <v>7490471</v>
      </c>
      <c r="D376"/>
    </row>
    <row r="377" spans="1:6" ht="15.75" customHeight="1" x14ac:dyDescent="0.25">
      <c r="A377" s="424"/>
      <c r="B377" s="473" t="s">
        <v>202</v>
      </c>
      <c r="C377" s="474">
        <v>1800000</v>
      </c>
      <c r="D377"/>
    </row>
    <row r="378" spans="1:6" ht="15" x14ac:dyDescent="0.25">
      <c r="A378" s="444">
        <v>610000</v>
      </c>
      <c r="B378" s="475" t="s">
        <v>373</v>
      </c>
      <c r="C378" s="476">
        <v>0</v>
      </c>
      <c r="D378"/>
    </row>
    <row r="379" spans="1:6" ht="15" x14ac:dyDescent="0.25">
      <c r="A379" s="421">
        <v>610000</v>
      </c>
      <c r="B379" s="475" t="s">
        <v>373</v>
      </c>
      <c r="C379" s="476">
        <v>0</v>
      </c>
      <c r="D379"/>
    </row>
    <row r="380" spans="1:6" ht="15" x14ac:dyDescent="0.25">
      <c r="A380" s="421">
        <v>610000</v>
      </c>
      <c r="B380" s="475" t="s">
        <v>373</v>
      </c>
      <c r="C380" s="476">
        <v>0</v>
      </c>
      <c r="D380"/>
    </row>
    <row r="381" spans="1:6" ht="15" x14ac:dyDescent="0.25">
      <c r="A381" s="421">
        <v>610000</v>
      </c>
      <c r="B381" s="475" t="s">
        <v>373</v>
      </c>
      <c r="C381" s="476">
        <v>0</v>
      </c>
      <c r="D381"/>
    </row>
    <row r="382" spans="1:6" ht="15" x14ac:dyDescent="0.25">
      <c r="A382" s="421">
        <v>610000</v>
      </c>
      <c r="B382" s="475" t="s">
        <v>373</v>
      </c>
      <c r="C382" s="476">
        <v>0</v>
      </c>
      <c r="D382"/>
    </row>
    <row r="383" spans="1:6" ht="15" x14ac:dyDescent="0.25">
      <c r="A383" s="469" t="s">
        <v>2007</v>
      </c>
      <c r="B383" s="475" t="s">
        <v>391</v>
      </c>
      <c r="C383" s="477">
        <v>0</v>
      </c>
      <c r="D383"/>
    </row>
    <row r="384" spans="1:6" ht="15" x14ac:dyDescent="0.25">
      <c r="A384" s="444" t="s">
        <v>2080</v>
      </c>
      <c r="B384" s="445" t="s">
        <v>2081</v>
      </c>
      <c r="C384" s="446">
        <v>295000</v>
      </c>
      <c r="D384"/>
    </row>
    <row r="385" spans="1:4" ht="15" x14ac:dyDescent="0.25">
      <c r="A385" s="444" t="s">
        <v>2080</v>
      </c>
      <c r="B385" s="445" t="s">
        <v>2082</v>
      </c>
      <c r="C385" s="446">
        <v>577000</v>
      </c>
      <c r="D385"/>
    </row>
    <row r="386" spans="1:4" ht="15" x14ac:dyDescent="0.25">
      <c r="A386" s="444" t="s">
        <v>2007</v>
      </c>
      <c r="B386" s="445">
        <v>0</v>
      </c>
      <c r="C386" s="446">
        <v>0</v>
      </c>
      <c r="D386"/>
    </row>
    <row r="387" spans="1:4" ht="15" x14ac:dyDescent="0.25">
      <c r="A387" s="444" t="s">
        <v>2007</v>
      </c>
      <c r="B387" s="475" t="s">
        <v>382</v>
      </c>
      <c r="C387" s="477">
        <v>0</v>
      </c>
      <c r="D387"/>
    </row>
    <row r="388" spans="1:4" ht="15" x14ac:dyDescent="0.25">
      <c r="A388" s="444" t="s">
        <v>2083</v>
      </c>
      <c r="B388" s="445" t="s">
        <v>2084</v>
      </c>
      <c r="C388" s="446">
        <v>100000</v>
      </c>
      <c r="D388"/>
    </row>
    <row r="389" spans="1:4" ht="15" x14ac:dyDescent="0.25">
      <c r="A389" s="444" t="s">
        <v>2083</v>
      </c>
      <c r="B389" s="445" t="s">
        <v>2085</v>
      </c>
      <c r="C389" s="446">
        <v>100000</v>
      </c>
      <c r="D389"/>
    </row>
    <row r="390" spans="1:4" ht="15" x14ac:dyDescent="0.25">
      <c r="A390" s="444" t="s">
        <v>2083</v>
      </c>
      <c r="B390" s="445" t="s">
        <v>2086</v>
      </c>
      <c r="C390" s="446">
        <v>70000</v>
      </c>
      <c r="D390"/>
    </row>
    <row r="391" spans="1:4" ht="15" x14ac:dyDescent="0.25">
      <c r="A391" s="444" t="s">
        <v>2083</v>
      </c>
      <c r="B391" s="445" t="s">
        <v>2087</v>
      </c>
      <c r="C391" s="446">
        <v>340000</v>
      </c>
      <c r="D391"/>
    </row>
    <row r="392" spans="1:4" ht="15" x14ac:dyDescent="0.25">
      <c r="A392" s="458" t="s">
        <v>2083</v>
      </c>
      <c r="B392" s="445" t="s">
        <v>2088</v>
      </c>
      <c r="C392" s="446">
        <v>318000</v>
      </c>
      <c r="D392"/>
    </row>
    <row r="393" spans="1:4" ht="15" x14ac:dyDescent="0.25">
      <c r="A393" s="463"/>
      <c r="B393" s="478"/>
      <c r="C393" s="479"/>
      <c r="D393"/>
    </row>
    <row r="394" spans="1:4" ht="15" x14ac:dyDescent="0.25">
      <c r="A394" s="424"/>
      <c r="B394" s="480" t="s">
        <v>209</v>
      </c>
      <c r="C394" s="481">
        <v>4528528</v>
      </c>
      <c r="D394"/>
    </row>
    <row r="395" spans="1:4" ht="15" x14ac:dyDescent="0.25">
      <c r="A395" s="463"/>
      <c r="B395" s="478"/>
      <c r="C395" s="479"/>
      <c r="D395"/>
    </row>
    <row r="396" spans="1:4" ht="15" x14ac:dyDescent="0.25">
      <c r="A396" s="418" t="s">
        <v>2007</v>
      </c>
      <c r="B396" s="482" t="s">
        <v>390</v>
      </c>
      <c r="C396" s="479"/>
      <c r="D396"/>
    </row>
    <row r="397" spans="1:4" ht="15" x14ac:dyDescent="0.25">
      <c r="A397" s="418" t="s">
        <v>2007</v>
      </c>
      <c r="B397" s="482" t="s">
        <v>391</v>
      </c>
      <c r="C397" s="483"/>
      <c r="D397"/>
    </row>
    <row r="398" spans="1:4" ht="15" x14ac:dyDescent="0.25">
      <c r="A398" s="421" t="s">
        <v>2080</v>
      </c>
      <c r="B398" s="484" t="s">
        <v>2089</v>
      </c>
      <c r="C398" s="479">
        <v>178500</v>
      </c>
      <c r="D398"/>
    </row>
    <row r="399" spans="1:4" ht="24" x14ac:dyDescent="0.25">
      <c r="A399" s="421" t="s">
        <v>2080</v>
      </c>
      <c r="B399" s="484" t="s">
        <v>2090</v>
      </c>
      <c r="C399" s="479">
        <v>91000</v>
      </c>
      <c r="D399"/>
    </row>
    <row r="400" spans="1:4" ht="27" customHeight="1" x14ac:dyDescent="0.25">
      <c r="A400" s="421" t="s">
        <v>2080</v>
      </c>
      <c r="B400" s="484" t="s">
        <v>2091</v>
      </c>
      <c r="C400" s="479">
        <v>126000</v>
      </c>
      <c r="D400"/>
    </row>
    <row r="401" spans="1:4" ht="15" x14ac:dyDescent="0.25">
      <c r="A401" s="421" t="s">
        <v>2080</v>
      </c>
      <c r="B401" s="484" t="s">
        <v>2092</v>
      </c>
      <c r="C401" s="479">
        <v>73500</v>
      </c>
      <c r="D401"/>
    </row>
    <row r="402" spans="1:4" ht="15" x14ac:dyDescent="0.25">
      <c r="A402" s="421" t="s">
        <v>2080</v>
      </c>
      <c r="B402" s="484" t="s">
        <v>2093</v>
      </c>
      <c r="C402" s="479">
        <v>0</v>
      </c>
      <c r="D402"/>
    </row>
    <row r="403" spans="1:4" ht="15" x14ac:dyDescent="0.25">
      <c r="A403" s="421" t="s">
        <v>2080</v>
      </c>
      <c r="B403" s="484" t="s">
        <v>2094</v>
      </c>
      <c r="C403" s="479">
        <v>423500</v>
      </c>
      <c r="D403"/>
    </row>
    <row r="404" spans="1:4" ht="15" x14ac:dyDescent="0.25">
      <c r="A404" s="421" t="s">
        <v>2080</v>
      </c>
      <c r="B404" s="484" t="s">
        <v>2095</v>
      </c>
      <c r="C404" s="479">
        <v>91000</v>
      </c>
      <c r="D404"/>
    </row>
    <row r="405" spans="1:4" ht="15" x14ac:dyDescent="0.25">
      <c r="A405" s="421" t="s">
        <v>2080</v>
      </c>
      <c r="B405" s="484" t="s">
        <v>2096</v>
      </c>
      <c r="C405" s="479">
        <v>108500</v>
      </c>
      <c r="D405"/>
    </row>
    <row r="406" spans="1:4" ht="15" x14ac:dyDescent="0.25">
      <c r="A406" s="421" t="s">
        <v>2080</v>
      </c>
      <c r="B406" s="484" t="s">
        <v>2097</v>
      </c>
      <c r="C406" s="479">
        <v>73500</v>
      </c>
      <c r="D406"/>
    </row>
    <row r="407" spans="1:4" ht="15" x14ac:dyDescent="0.25">
      <c r="A407" s="421" t="s">
        <v>2080</v>
      </c>
      <c r="B407" s="484" t="s">
        <v>2098</v>
      </c>
      <c r="C407" s="479">
        <v>143500</v>
      </c>
      <c r="D407"/>
    </row>
    <row r="408" spans="1:4" ht="15" x14ac:dyDescent="0.25">
      <c r="A408" s="421" t="s">
        <v>2080</v>
      </c>
      <c r="B408" s="484" t="s">
        <v>2099</v>
      </c>
      <c r="C408" s="479">
        <v>108500</v>
      </c>
      <c r="D408"/>
    </row>
    <row r="409" spans="1:4" ht="15" x14ac:dyDescent="0.25">
      <c r="A409" s="421" t="s">
        <v>2080</v>
      </c>
      <c r="B409" s="484" t="s">
        <v>2100</v>
      </c>
      <c r="C409" s="479">
        <v>283500</v>
      </c>
      <c r="D409"/>
    </row>
    <row r="410" spans="1:4" ht="15" x14ac:dyDescent="0.25">
      <c r="A410" s="421" t="s">
        <v>2080</v>
      </c>
      <c r="B410" s="484" t="s">
        <v>2101</v>
      </c>
      <c r="C410" s="479">
        <v>56000</v>
      </c>
      <c r="D410"/>
    </row>
    <row r="411" spans="1:4" ht="15" x14ac:dyDescent="0.25">
      <c r="A411" s="421" t="s">
        <v>2080</v>
      </c>
      <c r="B411" s="484" t="s">
        <v>2102</v>
      </c>
      <c r="C411" s="479">
        <v>73500</v>
      </c>
      <c r="D411"/>
    </row>
    <row r="412" spans="1:4" ht="15" x14ac:dyDescent="0.25">
      <c r="A412" s="421" t="s">
        <v>2080</v>
      </c>
      <c r="B412" s="484" t="s">
        <v>2103</v>
      </c>
      <c r="C412" s="479">
        <v>73500</v>
      </c>
      <c r="D412"/>
    </row>
    <row r="413" spans="1:4" ht="15" x14ac:dyDescent="0.25">
      <c r="A413" s="421" t="s">
        <v>2080</v>
      </c>
      <c r="B413" s="484" t="s">
        <v>2104</v>
      </c>
      <c r="C413" s="479">
        <v>91000</v>
      </c>
      <c r="D413"/>
    </row>
    <row r="414" spans="1:4" ht="15" x14ac:dyDescent="0.25">
      <c r="A414" s="421" t="s">
        <v>2080</v>
      </c>
      <c r="B414" s="484" t="s">
        <v>2105</v>
      </c>
      <c r="C414" s="479">
        <v>73500</v>
      </c>
      <c r="D414"/>
    </row>
    <row r="415" spans="1:4" ht="15" x14ac:dyDescent="0.25">
      <c r="A415" s="421" t="s">
        <v>2080</v>
      </c>
      <c r="B415" s="484" t="s">
        <v>2106</v>
      </c>
      <c r="C415" s="479">
        <v>73500</v>
      </c>
      <c r="D415"/>
    </row>
    <row r="416" spans="1:4" ht="15" x14ac:dyDescent="0.25">
      <c r="A416" s="421" t="s">
        <v>2080</v>
      </c>
      <c r="B416" s="484" t="s">
        <v>2107</v>
      </c>
      <c r="C416" s="479">
        <v>143500</v>
      </c>
      <c r="D416"/>
    </row>
    <row r="417" spans="1:4" ht="15" x14ac:dyDescent="0.25">
      <c r="A417" s="421" t="s">
        <v>2080</v>
      </c>
      <c r="B417" s="484" t="s">
        <v>2108</v>
      </c>
      <c r="C417" s="479">
        <v>73500</v>
      </c>
      <c r="D417"/>
    </row>
    <row r="418" spans="1:4" ht="15" x14ac:dyDescent="0.25">
      <c r="A418" s="421" t="s">
        <v>2080</v>
      </c>
      <c r="B418" s="484" t="s">
        <v>2109</v>
      </c>
      <c r="C418" s="479">
        <v>108500</v>
      </c>
      <c r="D418"/>
    </row>
    <row r="419" spans="1:4" ht="15" x14ac:dyDescent="0.25">
      <c r="A419" s="421" t="s">
        <v>2080</v>
      </c>
      <c r="B419" s="484" t="s">
        <v>2110</v>
      </c>
      <c r="C419" s="479">
        <v>73500</v>
      </c>
      <c r="D419"/>
    </row>
    <row r="420" spans="1:4" ht="15" x14ac:dyDescent="0.25">
      <c r="A420" s="421"/>
      <c r="B420" s="478"/>
      <c r="C420" s="479"/>
      <c r="D420"/>
    </row>
    <row r="421" spans="1:4" ht="15" x14ac:dyDescent="0.25">
      <c r="A421" s="421" t="s">
        <v>2007</v>
      </c>
      <c r="B421" s="482" t="s">
        <v>380</v>
      </c>
      <c r="C421" s="479"/>
      <c r="D421"/>
    </row>
    <row r="422" spans="1:4" ht="15" x14ac:dyDescent="0.25">
      <c r="A422" s="421" t="s">
        <v>2111</v>
      </c>
      <c r="B422" s="484" t="s">
        <v>2112</v>
      </c>
      <c r="C422" s="479">
        <v>92388</v>
      </c>
      <c r="D422"/>
    </row>
    <row r="423" spans="1:4" ht="15" x14ac:dyDescent="0.25">
      <c r="A423" s="421" t="s">
        <v>2111</v>
      </c>
      <c r="B423" s="484" t="s">
        <v>2113</v>
      </c>
      <c r="C423" s="479">
        <v>400000</v>
      </c>
      <c r="D423"/>
    </row>
    <row r="424" spans="1:4" ht="15" x14ac:dyDescent="0.25">
      <c r="A424" s="421" t="s">
        <v>2111</v>
      </c>
      <c r="B424" s="484" t="s">
        <v>2114</v>
      </c>
      <c r="C424" s="479">
        <v>297260</v>
      </c>
      <c r="D424"/>
    </row>
    <row r="425" spans="1:4" ht="15" x14ac:dyDescent="0.25">
      <c r="A425" s="421" t="s">
        <v>2111</v>
      </c>
      <c r="B425" s="484" t="s">
        <v>2115</v>
      </c>
      <c r="C425" s="479">
        <v>430000</v>
      </c>
      <c r="D425"/>
    </row>
    <row r="426" spans="1:4" ht="15" x14ac:dyDescent="0.25">
      <c r="A426" s="421" t="s">
        <v>2111</v>
      </c>
      <c r="B426" s="484" t="s">
        <v>2116</v>
      </c>
      <c r="C426" s="479">
        <v>94880</v>
      </c>
      <c r="D426"/>
    </row>
    <row r="427" spans="1:4" ht="15" x14ac:dyDescent="0.25">
      <c r="A427" s="421" t="s">
        <v>2111</v>
      </c>
      <c r="B427" s="484" t="s">
        <v>2117</v>
      </c>
      <c r="C427" s="479">
        <v>267000</v>
      </c>
      <c r="D427"/>
    </row>
    <row r="428" spans="1:4" ht="15" x14ac:dyDescent="0.25">
      <c r="A428" s="421" t="s">
        <v>2111</v>
      </c>
      <c r="B428" s="484" t="s">
        <v>2118</v>
      </c>
      <c r="C428" s="479">
        <v>106000</v>
      </c>
      <c r="D428"/>
    </row>
    <row r="429" spans="1:4" ht="15" x14ac:dyDescent="0.25">
      <c r="A429" s="421" t="s">
        <v>2111</v>
      </c>
      <c r="B429" s="484" t="s">
        <v>2119</v>
      </c>
      <c r="C429" s="479">
        <v>300000</v>
      </c>
      <c r="D429"/>
    </row>
    <row r="430" spans="1:4" ht="15" x14ac:dyDescent="0.25">
      <c r="A430" s="421"/>
      <c r="B430" s="484"/>
      <c r="C430" s="479"/>
      <c r="D430"/>
    </row>
    <row r="431" spans="1:4" ht="15" x14ac:dyDescent="0.25">
      <c r="A431" s="424"/>
      <c r="B431" s="480" t="s">
        <v>419</v>
      </c>
      <c r="C431" s="481">
        <v>1161943</v>
      </c>
      <c r="D431"/>
    </row>
    <row r="432" spans="1:4" ht="15" x14ac:dyDescent="0.25">
      <c r="A432" s="421"/>
      <c r="B432" s="484" t="s">
        <v>373</v>
      </c>
      <c r="C432" s="479"/>
      <c r="D432"/>
    </row>
    <row r="433" spans="1:4" ht="15" x14ac:dyDescent="0.25">
      <c r="A433" s="421" t="s">
        <v>2111</v>
      </c>
      <c r="B433" s="484" t="s">
        <v>2120</v>
      </c>
      <c r="C433" s="479">
        <v>500000</v>
      </c>
      <c r="D433"/>
    </row>
    <row r="434" spans="1:4" ht="24" x14ac:dyDescent="0.25">
      <c r="A434" s="421" t="s">
        <v>2111</v>
      </c>
      <c r="B434" s="484" t="s">
        <v>2121</v>
      </c>
      <c r="C434" s="479">
        <v>661943</v>
      </c>
      <c r="D434"/>
    </row>
    <row r="435" spans="1:4" ht="15" x14ac:dyDescent="0.25">
      <c r="A435" s="421"/>
      <c r="B435" s="484"/>
      <c r="C435" s="479"/>
      <c r="D435"/>
    </row>
    <row r="436" spans="1:4" ht="15" x14ac:dyDescent="0.25">
      <c r="A436" s="485"/>
      <c r="B436" s="215"/>
      <c r="C436" s="486"/>
      <c r="D436"/>
    </row>
    <row r="437" spans="1:4" ht="15.75" thickBot="1" x14ac:dyDescent="0.3">
      <c r="A437" s="487"/>
      <c r="B437" s="488" t="s">
        <v>758</v>
      </c>
      <c r="C437" s="489">
        <v>40974120</v>
      </c>
      <c r="D437"/>
    </row>
    <row r="438" spans="1:4" ht="15.75" thickBot="1" x14ac:dyDescent="0.3">
      <c r="A438" s="490"/>
      <c r="B438" s="490"/>
      <c r="C438" s="490"/>
      <c r="D438"/>
    </row>
    <row r="439" spans="1:4" ht="15.75" thickBot="1" x14ac:dyDescent="0.3">
      <c r="A439" s="491" t="s">
        <v>425</v>
      </c>
      <c r="B439" s="492"/>
      <c r="C439" s="493"/>
      <c r="D439"/>
    </row>
    <row r="440" spans="1:4" x14ac:dyDescent="0.25">
      <c r="A440" s="494"/>
      <c r="B440" s="495"/>
      <c r="C440" s="496"/>
      <c r="D440" s="490"/>
    </row>
    <row r="441" spans="1:4" x14ac:dyDescent="0.25">
      <c r="A441" s="494"/>
      <c r="B441" s="497" t="s">
        <v>759</v>
      </c>
      <c r="C441" s="496"/>
      <c r="D441" s="490"/>
    </row>
    <row r="442" spans="1:4" x14ac:dyDescent="0.25">
      <c r="A442" s="494"/>
      <c r="B442" s="495" t="s">
        <v>760</v>
      </c>
      <c r="C442" s="496">
        <v>1280352</v>
      </c>
      <c r="D442" s="490"/>
    </row>
    <row r="443" spans="1:4" x14ac:dyDescent="0.25">
      <c r="A443" s="494"/>
      <c r="B443" s="495" t="s">
        <v>761</v>
      </c>
      <c r="C443" s="496">
        <v>354480</v>
      </c>
      <c r="D443" s="490"/>
    </row>
    <row r="444" spans="1:4" x14ac:dyDescent="0.25">
      <c r="A444" s="494"/>
      <c r="B444" s="495" t="s">
        <v>762</v>
      </c>
      <c r="C444" s="496">
        <v>2646000</v>
      </c>
      <c r="D444" s="490"/>
    </row>
    <row r="445" spans="1:4" x14ac:dyDescent="0.25">
      <c r="A445" s="494"/>
      <c r="B445" s="497" t="s">
        <v>763</v>
      </c>
      <c r="C445" s="496"/>
      <c r="D445" s="490"/>
    </row>
    <row r="446" spans="1:4" x14ac:dyDescent="0.25">
      <c r="A446" s="494"/>
      <c r="B446" s="495" t="s">
        <v>764</v>
      </c>
      <c r="C446" s="496">
        <v>1007456</v>
      </c>
      <c r="D446" s="490"/>
    </row>
    <row r="447" spans="1:4" x14ac:dyDescent="0.25">
      <c r="A447" s="494"/>
      <c r="B447" s="495" t="s">
        <v>765</v>
      </c>
      <c r="C447" s="496">
        <v>752248</v>
      </c>
      <c r="D447" s="490"/>
    </row>
    <row r="448" spans="1:4" x14ac:dyDescent="0.25">
      <c r="A448" s="494"/>
      <c r="B448" s="495" t="s">
        <v>766</v>
      </c>
      <c r="C448" s="496">
        <v>167248</v>
      </c>
      <c r="D448" s="490"/>
    </row>
    <row r="449" spans="1:4" x14ac:dyDescent="0.25">
      <c r="A449" s="494"/>
      <c r="B449" s="495" t="s">
        <v>767</v>
      </c>
      <c r="C449" s="496">
        <v>177248</v>
      </c>
      <c r="D449" s="490"/>
    </row>
    <row r="450" spans="1:4" x14ac:dyDescent="0.25">
      <c r="A450" s="494"/>
      <c r="B450" s="495" t="s">
        <v>768</v>
      </c>
      <c r="C450" s="496">
        <v>177248</v>
      </c>
      <c r="D450" s="490"/>
    </row>
    <row r="451" spans="1:4" x14ac:dyDescent="0.25">
      <c r="A451" s="494"/>
      <c r="B451" s="495" t="s">
        <v>769</v>
      </c>
      <c r="C451" s="496">
        <v>177248</v>
      </c>
      <c r="D451" s="490"/>
    </row>
    <row r="452" spans="1:4" x14ac:dyDescent="0.25">
      <c r="A452" s="494"/>
      <c r="B452" s="495" t="s">
        <v>770</v>
      </c>
      <c r="C452" s="496">
        <v>292582</v>
      </c>
      <c r="D452" s="490"/>
    </row>
    <row r="453" spans="1:4" x14ac:dyDescent="0.25">
      <c r="A453" s="494"/>
      <c r="B453" s="495" t="s">
        <v>771</v>
      </c>
      <c r="C453" s="496">
        <v>813149</v>
      </c>
      <c r="D453" s="490"/>
    </row>
    <row r="454" spans="1:4" x14ac:dyDescent="0.25">
      <c r="A454" s="494"/>
      <c r="B454" s="495" t="s">
        <v>772</v>
      </c>
      <c r="C454" s="496">
        <v>949610</v>
      </c>
      <c r="D454" s="490"/>
    </row>
    <row r="455" spans="1:4" x14ac:dyDescent="0.25">
      <c r="A455" s="494"/>
      <c r="B455" s="495" t="s">
        <v>773</v>
      </c>
      <c r="C455" s="496">
        <v>162008</v>
      </c>
      <c r="D455" s="490"/>
    </row>
    <row r="456" spans="1:4" x14ac:dyDescent="0.25">
      <c r="A456" s="494"/>
      <c r="B456" s="495" t="s">
        <v>774</v>
      </c>
      <c r="C456" s="496">
        <v>1277530</v>
      </c>
      <c r="D456" s="490"/>
    </row>
    <row r="457" spans="1:4" x14ac:dyDescent="0.25">
      <c r="A457" s="494"/>
      <c r="B457" s="495" t="s">
        <v>775</v>
      </c>
      <c r="C457" s="496">
        <v>266552</v>
      </c>
      <c r="D457" s="490"/>
    </row>
    <row r="458" spans="1:4" x14ac:dyDescent="0.25">
      <c r="A458" s="494"/>
      <c r="B458" s="495" t="s">
        <v>776</v>
      </c>
      <c r="C458" s="496">
        <v>250248</v>
      </c>
      <c r="D458" s="490"/>
    </row>
    <row r="459" spans="1:4" x14ac:dyDescent="0.25">
      <c r="A459" s="494"/>
      <c r="B459" s="497" t="s">
        <v>777</v>
      </c>
      <c r="C459" s="496">
        <v>11271260</v>
      </c>
      <c r="D459" s="490"/>
    </row>
    <row r="460" spans="1:4" x14ac:dyDescent="0.25">
      <c r="A460" s="494"/>
      <c r="B460" s="497" t="s">
        <v>778</v>
      </c>
      <c r="C460" s="496">
        <v>269856</v>
      </c>
      <c r="D460" s="490"/>
    </row>
    <row r="461" spans="1:4" ht="15" x14ac:dyDescent="0.25">
      <c r="A461" s="494"/>
      <c r="B461" s="497" t="s">
        <v>779</v>
      </c>
      <c r="C461" s="496"/>
      <c r="D461"/>
    </row>
    <row r="462" spans="1:4" ht="15" x14ac:dyDescent="0.25">
      <c r="A462" s="494"/>
      <c r="B462" s="495" t="s">
        <v>599</v>
      </c>
      <c r="C462" s="496">
        <v>8330541</v>
      </c>
      <c r="D462"/>
    </row>
    <row r="463" spans="1:4" ht="15" x14ac:dyDescent="0.25">
      <c r="A463" s="494"/>
      <c r="B463" s="495" t="s">
        <v>600</v>
      </c>
      <c r="C463" s="496">
        <v>256138</v>
      </c>
      <c r="D463"/>
    </row>
    <row r="464" spans="1:4" ht="15" x14ac:dyDescent="0.25">
      <c r="A464" s="494"/>
      <c r="B464" s="495" t="s">
        <v>601</v>
      </c>
      <c r="C464" s="496">
        <v>3040440</v>
      </c>
      <c r="D464"/>
    </row>
    <row r="465" spans="1:4" ht="15" x14ac:dyDescent="0.25">
      <c r="A465" s="494"/>
      <c r="B465" s="495" t="s">
        <v>602</v>
      </c>
      <c r="C465" s="496">
        <v>959400</v>
      </c>
      <c r="D465"/>
    </row>
    <row r="466" spans="1:4" ht="15" x14ac:dyDescent="0.25">
      <c r="A466" s="494"/>
      <c r="B466" s="497" t="s">
        <v>780</v>
      </c>
      <c r="C466" s="496">
        <v>2960698</v>
      </c>
      <c r="D466"/>
    </row>
    <row r="467" spans="1:4" ht="15" x14ac:dyDescent="0.25">
      <c r="A467" s="494"/>
      <c r="B467" s="497" t="s">
        <v>781</v>
      </c>
      <c r="C467" s="496"/>
      <c r="D467"/>
    </row>
    <row r="468" spans="1:4" ht="15" x14ac:dyDescent="0.25">
      <c r="A468" s="494"/>
      <c r="B468" s="495" t="s">
        <v>782</v>
      </c>
      <c r="C468" s="496">
        <v>1888406</v>
      </c>
      <c r="D468"/>
    </row>
    <row r="469" spans="1:4" ht="15" x14ac:dyDescent="0.25">
      <c r="A469" s="494"/>
      <c r="B469" s="495" t="s">
        <v>605</v>
      </c>
      <c r="C469" s="496">
        <v>925174</v>
      </c>
      <c r="D469"/>
    </row>
    <row r="470" spans="1:4" ht="15" x14ac:dyDescent="0.25">
      <c r="A470" s="494"/>
      <c r="B470" s="495" t="s">
        <v>606</v>
      </c>
      <c r="C470" s="496">
        <v>321000</v>
      </c>
      <c r="D470"/>
    </row>
    <row r="471" spans="1:4" ht="15" x14ac:dyDescent="0.25">
      <c r="A471" s="498"/>
      <c r="B471" s="499"/>
      <c r="C471" s="500"/>
      <c r="D471"/>
    </row>
    <row r="472" spans="1:4" ht="15.75" thickBot="1" x14ac:dyDescent="0.3">
      <c r="A472" s="501"/>
      <c r="B472" s="502" t="s">
        <v>429</v>
      </c>
      <c r="C472" s="503">
        <v>40974120</v>
      </c>
      <c r="D472"/>
    </row>
    <row r="473" spans="1:4" ht="15.75" thickBot="1" x14ac:dyDescent="0.3">
      <c r="A473" s="490"/>
      <c r="B473" s="490"/>
      <c r="C473" s="490"/>
      <c r="D473"/>
    </row>
    <row r="474" spans="1:4" ht="15.75" thickBot="1" x14ac:dyDescent="0.3">
      <c r="A474" s="406" t="s">
        <v>430</v>
      </c>
      <c r="B474" s="407"/>
      <c r="C474" s="408"/>
      <c r="D474"/>
    </row>
    <row r="475" spans="1:4" ht="15" x14ac:dyDescent="0.25">
      <c r="A475" s="504" t="s">
        <v>431</v>
      </c>
      <c r="B475" s="505" t="s">
        <v>243</v>
      </c>
      <c r="C475" s="506" t="s">
        <v>244</v>
      </c>
      <c r="D475"/>
    </row>
    <row r="476" spans="1:4" ht="15.75" thickBot="1" x14ac:dyDescent="0.3">
      <c r="A476" s="507">
        <v>1</v>
      </c>
      <c r="B476" s="508" t="s">
        <v>783</v>
      </c>
      <c r="C476" s="509">
        <v>19140723.199999999</v>
      </c>
      <c r="D476"/>
    </row>
    <row r="477" spans="1:4" ht="15.75" thickTop="1" x14ac:dyDescent="0.25">
      <c r="A477" s="507">
        <v>1.3</v>
      </c>
      <c r="B477" s="510" t="s">
        <v>784</v>
      </c>
      <c r="C477" s="511">
        <v>7027392</v>
      </c>
      <c r="D477"/>
    </row>
    <row r="478" spans="1:4" ht="15" x14ac:dyDescent="0.25">
      <c r="A478" s="507" t="s">
        <v>785</v>
      </c>
      <c r="B478" s="512" t="s">
        <v>786</v>
      </c>
      <c r="C478" s="513">
        <v>5250608</v>
      </c>
      <c r="D478"/>
    </row>
    <row r="479" spans="1:4" ht="15" x14ac:dyDescent="0.25">
      <c r="A479" s="507" t="s">
        <v>787</v>
      </c>
      <c r="B479" s="512" t="s">
        <v>788</v>
      </c>
      <c r="C479" s="513">
        <v>387680</v>
      </c>
      <c r="D479"/>
    </row>
    <row r="480" spans="1:4" ht="15" x14ac:dyDescent="0.25">
      <c r="A480" s="507" t="s">
        <v>789</v>
      </c>
      <c r="B480" s="512" t="s">
        <v>790</v>
      </c>
      <c r="C480" s="513">
        <v>942000</v>
      </c>
      <c r="D480"/>
    </row>
    <row r="481" spans="1:4" ht="15" x14ac:dyDescent="0.25">
      <c r="A481" s="507" t="s">
        <v>791</v>
      </c>
      <c r="B481" s="512" t="s">
        <v>792</v>
      </c>
      <c r="C481" s="513">
        <v>269856</v>
      </c>
      <c r="D481"/>
    </row>
    <row r="482" spans="1:4" ht="15" x14ac:dyDescent="0.25">
      <c r="A482" s="507" t="s">
        <v>793</v>
      </c>
      <c r="B482" s="512" t="s">
        <v>794</v>
      </c>
      <c r="C482" s="513">
        <v>177248</v>
      </c>
      <c r="D482"/>
    </row>
    <row r="483" spans="1:4" ht="15" x14ac:dyDescent="0.25">
      <c r="A483" s="507" t="s">
        <v>795</v>
      </c>
      <c r="B483" s="510" t="s">
        <v>796</v>
      </c>
      <c r="C483" s="514">
        <v>7952485.2000000002</v>
      </c>
      <c r="D483"/>
    </row>
    <row r="484" spans="1:4" ht="15" x14ac:dyDescent="0.25">
      <c r="A484" s="507" t="s">
        <v>797</v>
      </c>
      <c r="B484" s="512" t="s">
        <v>798</v>
      </c>
      <c r="C484" s="513">
        <v>7785237.2000000002</v>
      </c>
      <c r="D484"/>
    </row>
    <row r="485" spans="1:4" ht="15" x14ac:dyDescent="0.25">
      <c r="A485" s="507" t="s">
        <v>799</v>
      </c>
      <c r="B485" s="512" t="s">
        <v>800</v>
      </c>
      <c r="C485" s="513">
        <v>167248</v>
      </c>
      <c r="D485"/>
    </row>
    <row r="486" spans="1:4" ht="15" x14ac:dyDescent="0.25">
      <c r="A486" s="507" t="s">
        <v>801</v>
      </c>
      <c r="B486" s="510" t="s">
        <v>802</v>
      </c>
      <c r="C486" s="514">
        <v>2903280</v>
      </c>
      <c r="D486"/>
    </row>
    <row r="487" spans="1:4" ht="15" x14ac:dyDescent="0.25">
      <c r="A487" s="507" t="s">
        <v>803</v>
      </c>
      <c r="B487" s="512" t="s">
        <v>804</v>
      </c>
      <c r="C487" s="513">
        <v>2610698</v>
      </c>
      <c r="D487"/>
    </row>
    <row r="488" spans="1:4" ht="15" x14ac:dyDescent="0.25">
      <c r="A488" s="507" t="s">
        <v>805</v>
      </c>
      <c r="B488" s="512" t="s">
        <v>806</v>
      </c>
      <c r="C488" s="513">
        <v>292582</v>
      </c>
      <c r="D488"/>
    </row>
    <row r="489" spans="1:4" ht="15" x14ac:dyDescent="0.25">
      <c r="A489" s="507" t="s">
        <v>807</v>
      </c>
      <c r="B489" s="515" t="s">
        <v>808</v>
      </c>
      <c r="C489" s="514">
        <v>1257566</v>
      </c>
      <c r="D489"/>
    </row>
    <row r="490" spans="1:4" ht="15" x14ac:dyDescent="0.25">
      <c r="A490" s="507" t="s">
        <v>809</v>
      </c>
      <c r="B490" s="512" t="s">
        <v>810</v>
      </c>
      <c r="C490" s="513">
        <v>1257566</v>
      </c>
      <c r="D490"/>
    </row>
    <row r="491" spans="1:4" ht="15.75" thickBot="1" x14ac:dyDescent="0.3">
      <c r="A491" s="507" t="s">
        <v>811</v>
      </c>
      <c r="B491" s="508" t="s">
        <v>812</v>
      </c>
      <c r="C491" s="509">
        <v>20182348.800000001</v>
      </c>
      <c r="D491"/>
    </row>
    <row r="492" spans="1:4" ht="15.75" thickTop="1" x14ac:dyDescent="0.25">
      <c r="A492" s="507" t="s">
        <v>813</v>
      </c>
      <c r="B492" s="510" t="s">
        <v>814</v>
      </c>
      <c r="C492" s="511">
        <v>162008</v>
      </c>
      <c r="D492"/>
    </row>
    <row r="493" spans="1:4" ht="15" x14ac:dyDescent="0.25">
      <c r="A493" s="507" t="s">
        <v>815</v>
      </c>
      <c r="B493" s="512" t="s">
        <v>816</v>
      </c>
      <c r="C493" s="513">
        <v>162008</v>
      </c>
      <c r="D493"/>
    </row>
    <row r="494" spans="1:4" ht="15" x14ac:dyDescent="0.25">
      <c r="A494" s="507" t="s">
        <v>817</v>
      </c>
      <c r="B494" s="510" t="s">
        <v>818</v>
      </c>
      <c r="C494" s="514">
        <v>12964351.800000001</v>
      </c>
      <c r="D494"/>
    </row>
    <row r="495" spans="1:4" ht="15" x14ac:dyDescent="0.25">
      <c r="A495" s="507" t="s">
        <v>819</v>
      </c>
      <c r="B495" s="512" t="s">
        <v>820</v>
      </c>
      <c r="C495" s="513">
        <v>0</v>
      </c>
      <c r="D495"/>
    </row>
    <row r="496" spans="1:4" ht="15" x14ac:dyDescent="0.25">
      <c r="A496" s="507" t="s">
        <v>821</v>
      </c>
      <c r="B496" s="512" t="s">
        <v>822</v>
      </c>
      <c r="C496" s="513">
        <v>256138</v>
      </c>
      <c r="D496"/>
    </row>
    <row r="497" spans="1:4" ht="15" x14ac:dyDescent="0.25">
      <c r="A497" s="507" t="s">
        <v>823</v>
      </c>
      <c r="B497" s="512" t="s">
        <v>824</v>
      </c>
      <c r="C497" s="513">
        <v>1604331</v>
      </c>
      <c r="D497"/>
    </row>
    <row r="498" spans="1:4" ht="15" x14ac:dyDescent="0.25">
      <c r="A498" s="507" t="s">
        <v>825</v>
      </c>
      <c r="B498" s="512" t="s">
        <v>826</v>
      </c>
      <c r="C498" s="513">
        <v>3635140</v>
      </c>
      <c r="D498"/>
    </row>
    <row r="499" spans="1:4" ht="15" x14ac:dyDescent="0.25">
      <c r="A499" s="507" t="s">
        <v>827</v>
      </c>
      <c r="B499" s="512" t="s">
        <v>828</v>
      </c>
      <c r="C499" s="513">
        <v>3413000</v>
      </c>
      <c r="D499"/>
    </row>
    <row r="500" spans="1:4" ht="15" x14ac:dyDescent="0.25">
      <c r="A500" s="507" t="s">
        <v>829</v>
      </c>
      <c r="B500" s="512" t="s">
        <v>830</v>
      </c>
      <c r="C500" s="513">
        <v>3127742.8</v>
      </c>
      <c r="D500"/>
    </row>
    <row r="501" spans="1:4" ht="15" x14ac:dyDescent="0.25">
      <c r="A501" s="507" t="s">
        <v>831</v>
      </c>
      <c r="B501" s="512" t="s">
        <v>832</v>
      </c>
      <c r="C501" s="513">
        <v>928000</v>
      </c>
      <c r="D501"/>
    </row>
    <row r="502" spans="1:4" ht="15" x14ac:dyDescent="0.25">
      <c r="A502" s="507" t="s">
        <v>833</v>
      </c>
      <c r="B502" s="510" t="s">
        <v>834</v>
      </c>
      <c r="C502" s="514">
        <v>10000</v>
      </c>
      <c r="D502"/>
    </row>
    <row r="503" spans="1:4" ht="15" x14ac:dyDescent="0.25">
      <c r="A503" s="507" t="s">
        <v>835</v>
      </c>
      <c r="B503" s="512" t="s">
        <v>836</v>
      </c>
      <c r="C503" s="513">
        <v>10000</v>
      </c>
      <c r="D503"/>
    </row>
    <row r="504" spans="1:4" ht="15" x14ac:dyDescent="0.25">
      <c r="A504" s="507" t="s">
        <v>837</v>
      </c>
      <c r="B504" s="510" t="s">
        <v>838</v>
      </c>
      <c r="C504" s="514">
        <v>833149</v>
      </c>
      <c r="D504"/>
    </row>
    <row r="505" spans="1:4" ht="15" x14ac:dyDescent="0.25">
      <c r="A505" s="507" t="s">
        <v>839</v>
      </c>
      <c r="B505" s="512" t="s">
        <v>840</v>
      </c>
      <c r="C505" s="513">
        <v>518149</v>
      </c>
      <c r="D505"/>
    </row>
    <row r="506" spans="1:4" ht="15" x14ac:dyDescent="0.25">
      <c r="A506" s="507" t="s">
        <v>841</v>
      </c>
      <c r="B506" s="512" t="s">
        <v>842</v>
      </c>
      <c r="C506" s="513">
        <v>315000</v>
      </c>
      <c r="D506"/>
    </row>
    <row r="507" spans="1:4" ht="15" x14ac:dyDescent="0.25">
      <c r="A507" s="507" t="s">
        <v>843</v>
      </c>
      <c r="B507" s="510" t="s">
        <v>844</v>
      </c>
      <c r="C507" s="514">
        <v>2235784</v>
      </c>
      <c r="D507"/>
    </row>
    <row r="508" spans="1:4" ht="15" x14ac:dyDescent="0.25">
      <c r="A508" s="507" t="s">
        <v>845</v>
      </c>
      <c r="B508" s="512" t="s">
        <v>846</v>
      </c>
      <c r="C508" s="513">
        <v>0</v>
      </c>
      <c r="D508"/>
    </row>
    <row r="509" spans="1:4" ht="15" x14ac:dyDescent="0.25">
      <c r="A509" s="507" t="s">
        <v>847</v>
      </c>
      <c r="B509" s="512" t="s">
        <v>848</v>
      </c>
      <c r="C509" s="513">
        <v>2235784</v>
      </c>
      <c r="D509"/>
    </row>
    <row r="510" spans="1:4" ht="15" x14ac:dyDescent="0.25">
      <c r="A510" s="507" t="s">
        <v>849</v>
      </c>
      <c r="B510" s="510" t="s">
        <v>850</v>
      </c>
      <c r="C510" s="514">
        <v>3977056</v>
      </c>
      <c r="D510"/>
    </row>
    <row r="511" spans="1:4" ht="15" x14ac:dyDescent="0.25">
      <c r="A511" s="507" t="s">
        <v>851</v>
      </c>
      <c r="B511" s="512" t="s">
        <v>852</v>
      </c>
      <c r="C511" s="513">
        <v>966120</v>
      </c>
      <c r="D511"/>
    </row>
    <row r="512" spans="1:4" ht="15" x14ac:dyDescent="0.25">
      <c r="A512" s="507" t="s">
        <v>853</v>
      </c>
      <c r="B512" s="512" t="s">
        <v>854</v>
      </c>
      <c r="C512" s="513">
        <v>1789406</v>
      </c>
      <c r="D512"/>
    </row>
    <row r="513" spans="1:4" ht="15" x14ac:dyDescent="0.25">
      <c r="A513" s="507" t="s">
        <v>855</v>
      </c>
      <c r="B513" s="512" t="s">
        <v>856</v>
      </c>
      <c r="C513" s="513">
        <v>950000</v>
      </c>
      <c r="D513"/>
    </row>
    <row r="514" spans="1:4" ht="15" x14ac:dyDescent="0.25">
      <c r="A514" s="507" t="s">
        <v>857</v>
      </c>
      <c r="B514" s="512" t="s">
        <v>858</v>
      </c>
      <c r="C514" s="513">
        <v>24000</v>
      </c>
      <c r="D514"/>
    </row>
    <row r="515" spans="1:4" ht="15" x14ac:dyDescent="0.25">
      <c r="A515" s="507" t="s">
        <v>859</v>
      </c>
      <c r="B515" s="512" t="s">
        <v>860</v>
      </c>
      <c r="C515" s="513">
        <v>247530</v>
      </c>
      <c r="D515"/>
    </row>
    <row r="516" spans="1:4" ht="15.75" thickBot="1" x14ac:dyDescent="0.3">
      <c r="A516" s="507" t="s">
        <v>861</v>
      </c>
      <c r="B516" s="508" t="s">
        <v>862</v>
      </c>
      <c r="C516" s="516">
        <v>1651048</v>
      </c>
      <c r="D516"/>
    </row>
    <row r="517" spans="1:4" ht="15.75" thickTop="1" x14ac:dyDescent="0.25">
      <c r="A517" s="507" t="s">
        <v>863</v>
      </c>
      <c r="B517" s="510" t="s">
        <v>864</v>
      </c>
      <c r="C517" s="517">
        <v>1207248</v>
      </c>
      <c r="D517"/>
    </row>
    <row r="518" spans="1:4" ht="15" x14ac:dyDescent="0.25">
      <c r="A518" s="507" t="s">
        <v>865</v>
      </c>
      <c r="B518" s="512" t="s">
        <v>866</v>
      </c>
      <c r="C518" s="513">
        <v>1207248</v>
      </c>
      <c r="D518"/>
    </row>
    <row r="519" spans="1:4" ht="15" x14ac:dyDescent="0.25">
      <c r="A519" s="507" t="s">
        <v>867</v>
      </c>
      <c r="B519" s="510" t="s">
        <v>868</v>
      </c>
      <c r="C519" s="514">
        <v>177248</v>
      </c>
      <c r="D519"/>
    </row>
    <row r="520" spans="1:4" ht="15" x14ac:dyDescent="0.25">
      <c r="A520" s="507" t="s">
        <v>869</v>
      </c>
      <c r="B520" s="512" t="s">
        <v>870</v>
      </c>
      <c r="C520" s="513">
        <v>177248</v>
      </c>
      <c r="D520"/>
    </row>
    <row r="521" spans="1:4" ht="15" x14ac:dyDescent="0.25">
      <c r="A521" s="507" t="s">
        <v>871</v>
      </c>
      <c r="B521" s="510" t="s">
        <v>872</v>
      </c>
      <c r="C521" s="514">
        <v>266552</v>
      </c>
      <c r="D521"/>
    </row>
    <row r="522" spans="1:4" ht="15" x14ac:dyDescent="0.25">
      <c r="A522" s="507" t="s">
        <v>873</v>
      </c>
      <c r="B522" s="512" t="s">
        <v>874</v>
      </c>
      <c r="C522" s="513">
        <v>266552</v>
      </c>
      <c r="D522"/>
    </row>
    <row r="523" spans="1:4" ht="15.75" thickBot="1" x14ac:dyDescent="0.3">
      <c r="A523" s="501"/>
      <c r="B523" s="518" t="s">
        <v>429</v>
      </c>
      <c r="C523" s="519">
        <v>40974120</v>
      </c>
      <c r="D523"/>
    </row>
    <row r="524" spans="1:4" ht="14.25" thickBot="1" x14ac:dyDescent="0.3">
      <c r="A524" s="490"/>
      <c r="B524" s="490"/>
      <c r="C524" s="490"/>
      <c r="D524" s="490"/>
    </row>
    <row r="525" spans="1:4" ht="14.25" thickBot="1" x14ac:dyDescent="0.3">
      <c r="A525" s="406" t="s">
        <v>441</v>
      </c>
      <c r="B525" s="407"/>
      <c r="C525" s="408"/>
      <c r="D525" s="490"/>
    </row>
    <row r="526" spans="1:4" x14ac:dyDescent="0.25">
      <c r="A526" s="520"/>
      <c r="B526" s="521" t="s">
        <v>442</v>
      </c>
      <c r="C526" s="522">
        <v>32783649.000000004</v>
      </c>
      <c r="D526" s="490"/>
    </row>
    <row r="527" spans="1:4" x14ac:dyDescent="0.25">
      <c r="A527" s="523"/>
      <c r="B527" s="524" t="s">
        <v>443</v>
      </c>
      <c r="C527" s="525">
        <v>8190471</v>
      </c>
      <c r="D527" s="490"/>
    </row>
    <row r="528" spans="1:4" ht="14.25" thickBot="1" x14ac:dyDescent="0.3">
      <c r="A528" s="526"/>
      <c r="B528" s="518" t="s">
        <v>429</v>
      </c>
      <c r="C528" s="527">
        <v>40974120</v>
      </c>
      <c r="D528" s="490"/>
    </row>
    <row r="529" spans="1:4" ht="14.25" thickBot="1" x14ac:dyDescent="0.3">
      <c r="A529" s="490"/>
      <c r="B529" s="490"/>
      <c r="C529" s="490"/>
      <c r="D529" s="528"/>
    </row>
    <row r="530" spans="1:4" ht="14.25" thickBot="1" x14ac:dyDescent="0.3">
      <c r="A530" s="406" t="s">
        <v>444</v>
      </c>
      <c r="B530" s="407"/>
      <c r="C530" s="407"/>
      <c r="D530" s="408"/>
    </row>
    <row r="531" spans="1:4" ht="24" x14ac:dyDescent="0.25">
      <c r="A531" s="529" t="s">
        <v>445</v>
      </c>
      <c r="B531" s="530" t="s">
        <v>446</v>
      </c>
      <c r="C531" s="531" t="s">
        <v>447</v>
      </c>
      <c r="D531" s="532"/>
    </row>
    <row r="532" spans="1:4" x14ac:dyDescent="0.25">
      <c r="A532" s="533"/>
      <c r="B532" s="534"/>
      <c r="C532" s="535" t="s">
        <v>449</v>
      </c>
      <c r="D532" s="536" t="s">
        <v>450</v>
      </c>
    </row>
    <row r="533" spans="1:4" x14ac:dyDescent="0.25">
      <c r="A533" s="537">
        <v>1</v>
      </c>
      <c r="B533" s="538" t="s">
        <v>2122</v>
      </c>
      <c r="C533" s="467">
        <v>51700</v>
      </c>
      <c r="D533" s="467">
        <v>51700</v>
      </c>
    </row>
    <row r="534" spans="1:4" x14ac:dyDescent="0.25">
      <c r="A534" s="537">
        <v>1</v>
      </c>
      <c r="B534" s="538" t="s">
        <v>875</v>
      </c>
      <c r="C534" s="467">
        <v>25320</v>
      </c>
      <c r="D534" s="467">
        <v>25320</v>
      </c>
    </row>
    <row r="535" spans="1:4" x14ac:dyDescent="0.25">
      <c r="A535" s="537">
        <v>9</v>
      </c>
      <c r="B535" s="538" t="s">
        <v>453</v>
      </c>
      <c r="C535" s="467">
        <v>21000</v>
      </c>
      <c r="D535" s="467">
        <v>21000</v>
      </c>
    </row>
    <row r="536" spans="1:4" x14ac:dyDescent="0.25">
      <c r="A536" s="537">
        <v>1</v>
      </c>
      <c r="B536" s="538" t="s">
        <v>454</v>
      </c>
      <c r="C536" s="467">
        <v>18792</v>
      </c>
      <c r="D536" s="467">
        <v>18792</v>
      </c>
    </row>
    <row r="537" spans="1:4" x14ac:dyDescent="0.25">
      <c r="A537" s="537">
        <v>1</v>
      </c>
      <c r="B537" s="538" t="s">
        <v>455</v>
      </c>
      <c r="C537" s="467">
        <v>21342</v>
      </c>
      <c r="D537" s="467">
        <v>21342</v>
      </c>
    </row>
    <row r="538" spans="1:4" x14ac:dyDescent="0.25">
      <c r="A538" s="537">
        <v>1</v>
      </c>
      <c r="B538" s="538" t="s">
        <v>2123</v>
      </c>
      <c r="C538" s="467">
        <v>37414</v>
      </c>
      <c r="D538" s="467">
        <v>37414</v>
      </c>
    </row>
    <row r="539" spans="1:4" x14ac:dyDescent="0.25">
      <c r="A539" s="537">
        <v>5</v>
      </c>
      <c r="B539" s="538" t="s">
        <v>457</v>
      </c>
      <c r="C539" s="467">
        <v>8240</v>
      </c>
      <c r="D539" s="467">
        <v>21342</v>
      </c>
    </row>
    <row r="540" spans="1:4" x14ac:dyDescent="0.25">
      <c r="A540" s="537">
        <v>1</v>
      </c>
      <c r="B540" s="538" t="s">
        <v>458</v>
      </c>
      <c r="C540" s="467">
        <v>16248</v>
      </c>
      <c r="D540" s="467">
        <v>16248</v>
      </c>
    </row>
    <row r="541" spans="1:4" x14ac:dyDescent="0.25">
      <c r="A541" s="537">
        <v>11</v>
      </c>
      <c r="B541" s="538" t="s">
        <v>459</v>
      </c>
      <c r="C541" s="467">
        <v>12434</v>
      </c>
      <c r="D541" s="467">
        <v>18792</v>
      </c>
    </row>
    <row r="542" spans="1:4" x14ac:dyDescent="0.25">
      <c r="A542" s="537">
        <v>1</v>
      </c>
      <c r="B542" s="538" t="s">
        <v>460</v>
      </c>
      <c r="C542" s="467">
        <v>13704</v>
      </c>
      <c r="D542" s="467">
        <v>13704</v>
      </c>
    </row>
    <row r="543" spans="1:4" x14ac:dyDescent="0.25">
      <c r="A543" s="537">
        <v>1</v>
      </c>
      <c r="B543" s="538" t="s">
        <v>461</v>
      </c>
      <c r="C543" s="467">
        <v>13704</v>
      </c>
      <c r="D543" s="467">
        <v>13704</v>
      </c>
    </row>
    <row r="544" spans="1:4" x14ac:dyDescent="0.25">
      <c r="A544" s="537">
        <v>1</v>
      </c>
      <c r="B544" s="538" t="s">
        <v>462</v>
      </c>
      <c r="C544" s="467">
        <v>13704</v>
      </c>
      <c r="D544" s="467">
        <v>13704</v>
      </c>
    </row>
    <row r="545" spans="1:4" x14ac:dyDescent="0.25">
      <c r="A545" s="537">
        <v>1</v>
      </c>
      <c r="B545" s="538" t="s">
        <v>464</v>
      </c>
      <c r="C545" s="467">
        <v>7600</v>
      </c>
      <c r="D545" s="467">
        <v>7600</v>
      </c>
    </row>
    <row r="546" spans="1:4" x14ac:dyDescent="0.25">
      <c r="A546" s="537">
        <v>1</v>
      </c>
      <c r="B546" s="538" t="s">
        <v>465</v>
      </c>
      <c r="C546" s="467">
        <v>8456</v>
      </c>
      <c r="D546" s="467">
        <v>8456</v>
      </c>
    </row>
    <row r="547" spans="1:4" x14ac:dyDescent="0.25">
      <c r="A547" s="537">
        <v>2</v>
      </c>
      <c r="B547" s="538" t="s">
        <v>466</v>
      </c>
      <c r="C547" s="467">
        <v>8716</v>
      </c>
      <c r="D547" s="467">
        <v>12434</v>
      </c>
    </row>
    <row r="548" spans="1:4" x14ac:dyDescent="0.25">
      <c r="A548" s="537">
        <v>1</v>
      </c>
      <c r="B548" s="538" t="s">
        <v>467</v>
      </c>
      <c r="C548" s="467">
        <v>11162</v>
      </c>
      <c r="D548" s="467">
        <v>11162</v>
      </c>
    </row>
    <row r="549" spans="1:4" x14ac:dyDescent="0.25">
      <c r="A549" s="537">
        <v>10</v>
      </c>
      <c r="B549" s="538" t="s">
        <v>468</v>
      </c>
      <c r="C549" s="467">
        <v>5742</v>
      </c>
      <c r="D549" s="467">
        <v>13704</v>
      </c>
    </row>
    <row r="550" spans="1:4" x14ac:dyDescent="0.25">
      <c r="A550" s="537">
        <v>4</v>
      </c>
      <c r="B550" s="538" t="s">
        <v>469</v>
      </c>
      <c r="C550" s="467">
        <v>7128</v>
      </c>
      <c r="D550" s="467">
        <v>12052</v>
      </c>
    </row>
    <row r="551" spans="1:4" x14ac:dyDescent="0.25">
      <c r="A551" s="537">
        <v>27</v>
      </c>
      <c r="B551" s="538" t="s">
        <v>470</v>
      </c>
      <c r="C551" s="467">
        <v>2588</v>
      </c>
      <c r="D551" s="467">
        <v>13704</v>
      </c>
    </row>
    <row r="552" spans="1:4" x14ac:dyDescent="0.25">
      <c r="A552" s="537">
        <v>14</v>
      </c>
      <c r="B552" s="538" t="s">
        <v>471</v>
      </c>
      <c r="C552" s="467">
        <v>2444</v>
      </c>
      <c r="D552" s="467">
        <v>11486</v>
      </c>
    </row>
    <row r="553" spans="1:4" x14ac:dyDescent="0.25">
      <c r="A553" s="537">
        <v>13</v>
      </c>
      <c r="B553" s="538" t="s">
        <v>472</v>
      </c>
      <c r="C553" s="467">
        <v>6594</v>
      </c>
      <c r="D553" s="467">
        <v>6594</v>
      </c>
    </row>
    <row r="554" spans="1:4" x14ac:dyDescent="0.25">
      <c r="A554" s="537">
        <v>3</v>
      </c>
      <c r="B554" s="538" t="s">
        <v>473</v>
      </c>
      <c r="C554" s="467">
        <v>6090</v>
      </c>
      <c r="D554" s="467">
        <v>6774</v>
      </c>
    </row>
    <row r="555" spans="1:4" x14ac:dyDescent="0.25">
      <c r="A555" s="537">
        <v>3</v>
      </c>
      <c r="B555" s="538" t="s">
        <v>474</v>
      </c>
      <c r="C555" s="467">
        <v>2262</v>
      </c>
      <c r="D555" s="467">
        <v>3748</v>
      </c>
    </row>
    <row r="556" spans="1:4" x14ac:dyDescent="0.25">
      <c r="A556" s="537">
        <v>18</v>
      </c>
      <c r="B556" s="538" t="s">
        <v>475</v>
      </c>
      <c r="C556" s="467">
        <v>2342</v>
      </c>
      <c r="D556" s="467">
        <v>14204</v>
      </c>
    </row>
    <row r="557" spans="1:4" x14ac:dyDescent="0.25">
      <c r="A557" s="537">
        <v>1</v>
      </c>
      <c r="B557" s="538" t="s">
        <v>2124</v>
      </c>
      <c r="C557" s="467">
        <v>11864</v>
      </c>
      <c r="D557" s="467">
        <v>11864</v>
      </c>
    </row>
    <row r="558" spans="1:4" x14ac:dyDescent="0.25">
      <c r="A558" s="539">
        <v>132</v>
      </c>
      <c r="B558" s="540"/>
      <c r="C558" s="537"/>
      <c r="D558" s="537"/>
    </row>
    <row r="559" spans="1:4" x14ac:dyDescent="0.25">
      <c r="A559" s="490"/>
      <c r="B559" s="490"/>
      <c r="C559" s="490"/>
      <c r="D559" s="490"/>
    </row>
  </sheetData>
  <mergeCells count="8">
    <mergeCell ref="A1:C1"/>
    <mergeCell ref="A2:C2"/>
    <mergeCell ref="A4:C4"/>
    <mergeCell ref="A6:C6"/>
    <mergeCell ref="A474:C474"/>
    <mergeCell ref="A525:C525"/>
    <mergeCell ref="A530:D530"/>
    <mergeCell ref="C531:D531"/>
  </mergeCells>
  <pageMargins left="0.70866141732283472" right="0.70866141732283472" top="0.74803149606299213" bottom="0.74803149606299213" header="0.31496062992125984" footer="0.31496062992125984"/>
  <pageSetup scale="75" fitToHeight="8" orientation="portrait" verticalDpi="0" r:id="rId1"/>
  <rowBreaks count="3" manualBreakCount="3">
    <brk id="355" max="16383" man="1"/>
    <brk id="410" max="16383" man="1"/>
    <brk id="45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topLeftCell="A52" workbookViewId="0">
      <selection activeCell="A57" sqref="A57"/>
    </sheetView>
  </sheetViews>
  <sheetFormatPr baseColWidth="10" defaultRowHeight="15" x14ac:dyDescent="0.25"/>
  <cols>
    <col min="1" max="1" width="23.140625" customWidth="1"/>
    <col min="2" max="2" width="39.85546875" customWidth="1"/>
    <col min="3" max="3" width="22.85546875" customWidth="1"/>
    <col min="4" max="4" width="27" customWidth="1"/>
  </cols>
  <sheetData>
    <row r="1" spans="1:4" x14ac:dyDescent="0.25">
      <c r="A1" s="146"/>
      <c r="B1" s="147"/>
      <c r="C1" s="147"/>
      <c r="D1" s="148"/>
    </row>
    <row r="2" spans="1:4" x14ac:dyDescent="0.25">
      <c r="A2" s="149"/>
      <c r="B2" s="150"/>
      <c r="C2" s="150"/>
      <c r="D2" s="151"/>
    </row>
    <row r="3" spans="1:4" ht="25.5" x14ac:dyDescent="0.35">
      <c r="A3" s="265" t="s">
        <v>183</v>
      </c>
      <c r="B3" s="266"/>
      <c r="C3" s="266"/>
      <c r="D3" s="267"/>
    </row>
    <row r="4" spans="1:4" x14ac:dyDescent="0.25">
      <c r="A4" s="149"/>
      <c r="B4" s="150"/>
      <c r="C4" s="150"/>
      <c r="D4" s="151"/>
    </row>
    <row r="5" spans="1:4" x14ac:dyDescent="0.25">
      <c r="A5" s="149"/>
      <c r="B5" s="150"/>
      <c r="C5" s="150"/>
      <c r="D5" s="151"/>
    </row>
    <row r="6" spans="1:4" ht="36.75" customHeight="1" x14ac:dyDescent="0.25">
      <c r="A6" s="278" t="s">
        <v>509</v>
      </c>
      <c r="B6" s="279"/>
      <c r="C6" s="279"/>
      <c r="D6" s="280"/>
    </row>
    <row r="7" spans="1:4" ht="15.75" thickBot="1" x14ac:dyDescent="0.3">
      <c r="A7" s="152"/>
      <c r="B7" s="153"/>
      <c r="C7" s="153"/>
      <c r="D7" s="154"/>
    </row>
    <row r="8" spans="1:4" x14ac:dyDescent="0.25">
      <c r="A8" s="149"/>
      <c r="B8" s="150"/>
      <c r="C8" s="150"/>
      <c r="D8" s="151"/>
    </row>
    <row r="9" spans="1:4" x14ac:dyDescent="0.25">
      <c r="A9" s="259" t="s">
        <v>2125</v>
      </c>
      <c r="B9" s="260"/>
      <c r="C9" s="260"/>
      <c r="D9" s="261"/>
    </row>
    <row r="11" spans="1:4" x14ac:dyDescent="0.25">
      <c r="A11" s="247" t="s">
        <v>65</v>
      </c>
      <c r="B11" s="248"/>
      <c r="C11" s="248"/>
      <c r="D11" s="249"/>
    </row>
    <row r="12" spans="1:4" x14ac:dyDescent="0.25">
      <c r="A12" s="274" t="s">
        <v>484</v>
      </c>
      <c r="B12" s="272"/>
      <c r="C12" s="272"/>
      <c r="D12" s="273"/>
    </row>
    <row r="13" spans="1:4" x14ac:dyDescent="0.25">
      <c r="A13" s="274"/>
      <c r="B13" s="272"/>
      <c r="C13" s="272"/>
      <c r="D13" s="273"/>
    </row>
    <row r="14" spans="1:4" ht="88.5" customHeight="1" x14ac:dyDescent="0.25">
      <c r="A14" s="275"/>
      <c r="B14" s="276"/>
      <c r="C14" s="276"/>
      <c r="D14" s="277"/>
    </row>
    <row r="16" spans="1:4" x14ac:dyDescent="0.25">
      <c r="A16" s="247" t="s">
        <v>480</v>
      </c>
      <c r="B16" s="248"/>
      <c r="C16" s="248"/>
      <c r="D16" s="249"/>
    </row>
    <row r="17" spans="1:4" x14ac:dyDescent="0.25">
      <c r="A17" s="166"/>
      <c r="B17" s="167"/>
      <c r="C17" s="167"/>
      <c r="D17" s="168"/>
    </row>
    <row r="18" spans="1:4" ht="57" customHeight="1" x14ac:dyDescent="0.25">
      <c r="A18" s="274" t="s">
        <v>485</v>
      </c>
      <c r="B18" s="272"/>
      <c r="C18" s="272"/>
      <c r="D18" s="273"/>
    </row>
    <row r="19" spans="1:4" ht="45.75" customHeight="1" x14ac:dyDescent="0.25">
      <c r="A19" s="262" t="s">
        <v>483</v>
      </c>
      <c r="B19" s="263"/>
      <c r="C19" s="263"/>
      <c r="D19" s="264"/>
    </row>
    <row r="20" spans="1:4" ht="21.75" customHeight="1" x14ac:dyDescent="0.25">
      <c r="A20" s="171"/>
      <c r="B20" s="172"/>
      <c r="C20" s="157"/>
      <c r="D20" s="173"/>
    </row>
    <row r="21" spans="1:4" x14ac:dyDescent="0.25">
      <c r="A21" s="169" t="s">
        <v>82</v>
      </c>
      <c r="B21" s="157" t="s">
        <v>482</v>
      </c>
      <c r="C21" s="157" t="s">
        <v>97</v>
      </c>
      <c r="D21" s="158"/>
    </row>
    <row r="22" spans="1:4" x14ac:dyDescent="0.25">
      <c r="A22" s="155" t="s">
        <v>3</v>
      </c>
      <c r="B22" s="174">
        <f>C22/$C$28</f>
        <v>2.4356837925988403E-2</v>
      </c>
      <c r="C22" s="159">
        <f>leyingr!B11</f>
        <v>998000</v>
      </c>
      <c r="D22" s="160"/>
    </row>
    <row r="23" spans="1:4" x14ac:dyDescent="0.25">
      <c r="A23" s="155" t="s">
        <v>21</v>
      </c>
      <c r="B23" s="174">
        <f t="shared" ref="B23:B27" si="0">C23/$C$28</f>
        <v>2.3463591164373999E-2</v>
      </c>
      <c r="C23" s="159">
        <f>leyingr!B31</f>
        <v>961400</v>
      </c>
      <c r="D23" s="160"/>
    </row>
    <row r="24" spans="1:4" x14ac:dyDescent="0.25">
      <c r="A24" s="155" t="s">
        <v>27</v>
      </c>
      <c r="B24" s="174">
        <f t="shared" si="0"/>
        <v>7.5657512595755569E-4</v>
      </c>
      <c r="C24" s="159">
        <f>leyingr!B38</f>
        <v>31000</v>
      </c>
      <c r="D24" s="160"/>
    </row>
    <row r="25" spans="1:4" x14ac:dyDescent="0.25">
      <c r="A25" s="155" t="s">
        <v>31</v>
      </c>
      <c r="B25" s="174">
        <f t="shared" si="0"/>
        <v>7.3949117150044954E-3</v>
      </c>
      <c r="C25" s="159">
        <f>leyingr!B42</f>
        <v>303000</v>
      </c>
      <c r="D25" s="160"/>
    </row>
    <row r="26" spans="1:4" x14ac:dyDescent="0.25">
      <c r="A26" s="155" t="s">
        <v>40</v>
      </c>
      <c r="B26" s="174">
        <f t="shared" si="0"/>
        <v>0.72647061120531686</v>
      </c>
      <c r="C26" s="159">
        <f>leyingr!B51</f>
        <v>29766494</v>
      </c>
      <c r="D26" s="160"/>
    </row>
    <row r="27" spans="1:4" x14ac:dyDescent="0.25">
      <c r="A27" s="155" t="s">
        <v>481</v>
      </c>
      <c r="B27" s="174">
        <f t="shared" si="0"/>
        <v>0.21755747286335864</v>
      </c>
      <c r="C27" s="159">
        <f>leyingr!B52</f>
        <v>8914226</v>
      </c>
      <c r="D27" s="160"/>
    </row>
    <row r="28" spans="1:4" x14ac:dyDescent="0.25">
      <c r="A28" s="170" t="s">
        <v>2</v>
      </c>
      <c r="B28" s="175">
        <v>1</v>
      </c>
      <c r="C28" s="161">
        <f>SUM(C22:C27)</f>
        <v>40974120</v>
      </c>
      <c r="D28" s="162"/>
    </row>
    <row r="29" spans="1:4" x14ac:dyDescent="0.25">
      <c r="A29" s="155"/>
      <c r="B29" s="150"/>
      <c r="C29" s="159"/>
      <c r="D29" s="156"/>
    </row>
    <row r="30" spans="1:4" x14ac:dyDescent="0.25">
      <c r="A30" s="155"/>
      <c r="B30" s="150"/>
      <c r="C30" s="159"/>
      <c r="D30" s="156"/>
    </row>
    <row r="31" spans="1:4" x14ac:dyDescent="0.25">
      <c r="A31" s="155"/>
      <c r="B31" s="150"/>
      <c r="C31" s="150"/>
      <c r="D31" s="156"/>
    </row>
    <row r="32" spans="1:4" x14ac:dyDescent="0.25">
      <c r="A32" s="155"/>
      <c r="B32" s="150"/>
      <c r="C32" s="150"/>
      <c r="D32" s="156"/>
    </row>
    <row r="33" spans="1:4" x14ac:dyDescent="0.25">
      <c r="A33" s="155"/>
      <c r="B33" s="150"/>
      <c r="C33" s="150"/>
      <c r="D33" s="156"/>
    </row>
    <row r="34" spans="1:4" x14ac:dyDescent="0.25">
      <c r="A34" s="155"/>
      <c r="B34" s="150"/>
      <c r="C34" s="150"/>
      <c r="D34" s="156"/>
    </row>
    <row r="35" spans="1:4" x14ac:dyDescent="0.25">
      <c r="A35" s="155"/>
      <c r="B35" s="150"/>
      <c r="C35" s="150"/>
      <c r="D35" s="156"/>
    </row>
    <row r="36" spans="1:4" x14ac:dyDescent="0.25">
      <c r="A36" s="155"/>
      <c r="B36" s="150"/>
      <c r="C36" s="150"/>
      <c r="D36" s="156"/>
    </row>
    <row r="37" spans="1:4" x14ac:dyDescent="0.25">
      <c r="A37" s="155"/>
      <c r="B37" s="150"/>
      <c r="C37" s="150"/>
      <c r="D37" s="156"/>
    </row>
    <row r="38" spans="1:4" x14ac:dyDescent="0.25">
      <c r="A38" s="155"/>
      <c r="B38" s="150"/>
      <c r="C38" s="150"/>
      <c r="D38" s="156"/>
    </row>
    <row r="39" spans="1:4" x14ac:dyDescent="0.25">
      <c r="A39" s="155"/>
      <c r="B39" s="150"/>
      <c r="C39" s="150"/>
      <c r="D39" s="156"/>
    </row>
    <row r="40" spans="1:4" x14ac:dyDescent="0.25">
      <c r="A40" s="155"/>
      <c r="B40" s="150"/>
      <c r="C40" s="150"/>
      <c r="D40" s="156"/>
    </row>
    <row r="41" spans="1:4" x14ac:dyDescent="0.25">
      <c r="A41" s="155"/>
      <c r="B41" s="150"/>
      <c r="C41" s="150"/>
      <c r="D41" s="156"/>
    </row>
    <row r="42" spans="1:4" x14ac:dyDescent="0.25">
      <c r="A42" s="155"/>
      <c r="B42" s="150"/>
      <c r="C42" s="150"/>
      <c r="D42" s="156"/>
    </row>
    <row r="43" spans="1:4" x14ac:dyDescent="0.25">
      <c r="A43" s="155"/>
      <c r="B43" s="150"/>
      <c r="C43" s="150"/>
      <c r="D43" s="156"/>
    </row>
    <row r="44" spans="1:4" x14ac:dyDescent="0.25">
      <c r="A44" s="155"/>
      <c r="B44" s="150"/>
      <c r="C44" s="150"/>
      <c r="D44" s="156"/>
    </row>
    <row r="45" spans="1:4" x14ac:dyDescent="0.25">
      <c r="A45" s="163"/>
      <c r="B45" s="164"/>
      <c r="C45" s="164"/>
      <c r="D45" s="165"/>
    </row>
    <row r="46" spans="1:4" x14ac:dyDescent="0.25">
      <c r="A46" s="150"/>
      <c r="B46" s="150"/>
      <c r="C46" s="150"/>
      <c r="D46" s="150"/>
    </row>
    <row r="47" spans="1:4" x14ac:dyDescent="0.25">
      <c r="A47" s="150"/>
      <c r="B47" s="150"/>
      <c r="C47" s="150"/>
      <c r="D47" s="150"/>
    </row>
    <row r="48" spans="1:4" x14ac:dyDescent="0.25">
      <c r="A48" s="150"/>
      <c r="B48" s="150"/>
      <c r="C48" s="150"/>
      <c r="D48" s="150"/>
    </row>
    <row r="49" spans="1:4" x14ac:dyDescent="0.25">
      <c r="A49" s="150"/>
      <c r="B49" s="150"/>
      <c r="C49" s="150"/>
      <c r="D49" s="150"/>
    </row>
    <row r="50" spans="1:4" ht="15.75" thickBot="1" x14ac:dyDescent="0.3"/>
    <row r="51" spans="1:4" x14ac:dyDescent="0.25">
      <c r="A51" s="146"/>
      <c r="B51" s="147"/>
      <c r="C51" s="147"/>
      <c r="D51" s="148"/>
    </row>
    <row r="52" spans="1:4" x14ac:dyDescent="0.25">
      <c r="A52" s="149"/>
      <c r="B52" s="150"/>
      <c r="C52" s="150"/>
      <c r="D52" s="151"/>
    </row>
    <row r="53" spans="1:4" ht="25.5" x14ac:dyDescent="0.35">
      <c r="A53" s="265" t="s">
        <v>183</v>
      </c>
      <c r="B53" s="266"/>
      <c r="C53" s="266"/>
      <c r="D53" s="267"/>
    </row>
    <row r="54" spans="1:4" x14ac:dyDescent="0.25">
      <c r="A54" s="149"/>
      <c r="B54" s="150"/>
      <c r="C54" s="150"/>
      <c r="D54" s="151"/>
    </row>
    <row r="55" spans="1:4" x14ac:dyDescent="0.25">
      <c r="A55" s="149"/>
      <c r="B55" s="150"/>
      <c r="C55" s="150"/>
      <c r="D55" s="151"/>
    </row>
    <row r="56" spans="1:4" ht="15.75" x14ac:dyDescent="0.25">
      <c r="A56" s="268" t="s">
        <v>2126</v>
      </c>
      <c r="B56" s="269"/>
      <c r="C56" s="269"/>
      <c r="D56" s="270"/>
    </row>
    <row r="57" spans="1:4" ht="15.75" thickBot="1" x14ac:dyDescent="0.3">
      <c r="A57" s="152"/>
      <c r="B57" s="153"/>
      <c r="C57" s="153"/>
      <c r="D57" s="154"/>
    </row>
    <row r="59" spans="1:4" x14ac:dyDescent="0.25">
      <c r="A59" s="247" t="s">
        <v>66</v>
      </c>
      <c r="B59" s="248"/>
      <c r="C59" s="248"/>
      <c r="D59" s="249"/>
    </row>
    <row r="60" spans="1:4" x14ac:dyDescent="0.25">
      <c r="A60" s="271" t="s">
        <v>502</v>
      </c>
      <c r="B60" s="272"/>
      <c r="C60" s="272"/>
      <c r="D60" s="273"/>
    </row>
    <row r="61" spans="1:4" x14ac:dyDescent="0.25">
      <c r="A61" s="274"/>
      <c r="B61" s="272"/>
      <c r="C61" s="272"/>
      <c r="D61" s="273"/>
    </row>
    <row r="62" spans="1:4" ht="90.75" customHeight="1" x14ac:dyDescent="0.25">
      <c r="A62" s="275"/>
      <c r="B62" s="276"/>
      <c r="C62" s="276"/>
      <c r="D62" s="277"/>
    </row>
    <row r="64" spans="1:4" x14ac:dyDescent="0.25">
      <c r="A64" s="247" t="s">
        <v>486</v>
      </c>
      <c r="B64" s="248"/>
      <c r="C64" s="248"/>
      <c r="D64" s="249"/>
    </row>
    <row r="65" spans="1:4" x14ac:dyDescent="0.25">
      <c r="A65" s="166" t="s">
        <v>487</v>
      </c>
      <c r="B65" s="167"/>
      <c r="C65" s="176">
        <f>Presup!C8</f>
        <v>19135955.600000001</v>
      </c>
      <c r="D65" s="168"/>
    </row>
    <row r="66" spans="1:4" x14ac:dyDescent="0.25">
      <c r="A66" s="155" t="s">
        <v>488</v>
      </c>
      <c r="B66" s="150"/>
      <c r="C66" s="159">
        <f>Presup!C166</f>
        <v>4163258.6</v>
      </c>
      <c r="D66" s="156"/>
    </row>
    <row r="67" spans="1:4" x14ac:dyDescent="0.25">
      <c r="A67" s="155" t="s">
        <v>489</v>
      </c>
      <c r="B67" s="150"/>
      <c r="C67" s="159">
        <f>Presup!C251</f>
        <v>4363212</v>
      </c>
      <c r="D67" s="156"/>
    </row>
    <row r="68" spans="1:4" x14ac:dyDescent="0.25">
      <c r="A68" s="155" t="s">
        <v>490</v>
      </c>
      <c r="B68" s="150"/>
      <c r="C68" s="159">
        <f>Presup!C316</f>
        <v>5121222.8</v>
      </c>
      <c r="D68" s="156"/>
    </row>
    <row r="69" spans="1:4" x14ac:dyDescent="0.25">
      <c r="A69" s="155" t="s">
        <v>491</v>
      </c>
      <c r="B69" s="150"/>
      <c r="C69" s="159">
        <f>Presup!C355</f>
        <v>700000</v>
      </c>
      <c r="D69" s="156"/>
    </row>
    <row r="70" spans="1:4" x14ac:dyDescent="0.25">
      <c r="A70" s="155" t="s">
        <v>503</v>
      </c>
      <c r="B70" s="150"/>
      <c r="C70" s="159">
        <f>Presup!C376</f>
        <v>7490471</v>
      </c>
      <c r="D70" s="156"/>
    </row>
    <row r="71" spans="1:4" x14ac:dyDescent="0.25">
      <c r="A71" s="155" t="s">
        <v>492</v>
      </c>
      <c r="B71" s="150"/>
      <c r="C71" s="159">
        <f>SUM(C65:C70)</f>
        <v>40974120</v>
      </c>
      <c r="D71" s="156"/>
    </row>
    <row r="72" spans="1:4" x14ac:dyDescent="0.25">
      <c r="A72" s="155"/>
      <c r="B72" s="150"/>
      <c r="C72" s="159"/>
      <c r="D72" s="156"/>
    </row>
    <row r="73" spans="1:4" x14ac:dyDescent="0.25">
      <c r="A73" s="163"/>
      <c r="B73" s="164"/>
      <c r="C73" s="164"/>
      <c r="D73" s="165"/>
    </row>
    <row r="75" spans="1:4" x14ac:dyDescent="0.25">
      <c r="A75" s="247" t="s">
        <v>493</v>
      </c>
      <c r="B75" s="248"/>
      <c r="C75" s="248"/>
      <c r="D75" s="249"/>
    </row>
    <row r="76" spans="1:4" x14ac:dyDescent="0.25">
      <c r="A76" s="166"/>
      <c r="B76" s="167" t="s">
        <v>432</v>
      </c>
      <c r="C76" s="176">
        <f>Presup!C476</f>
        <v>19140723.199999999</v>
      </c>
      <c r="D76" s="177"/>
    </row>
    <row r="77" spans="1:4" x14ac:dyDescent="0.25">
      <c r="A77" s="155"/>
      <c r="B77" s="150" t="s">
        <v>435</v>
      </c>
      <c r="C77" s="159">
        <f>Presup!C491</f>
        <v>20182348.800000001</v>
      </c>
      <c r="D77" s="178"/>
    </row>
    <row r="78" spans="1:4" x14ac:dyDescent="0.25">
      <c r="A78" s="155"/>
      <c r="B78" s="150" t="s">
        <v>193</v>
      </c>
      <c r="C78" s="159">
        <f>Presup!C516</f>
        <v>1651048</v>
      </c>
      <c r="D78" s="178"/>
    </row>
    <row r="79" spans="1:4" x14ac:dyDescent="0.25">
      <c r="A79" s="155"/>
      <c r="B79" s="150"/>
      <c r="C79" s="159">
        <f>SUM(C76:C78)</f>
        <v>40974120</v>
      </c>
      <c r="D79" s="179"/>
    </row>
    <row r="80" spans="1:4" x14ac:dyDescent="0.25">
      <c r="A80" s="163"/>
      <c r="B80" s="164"/>
      <c r="C80" s="164"/>
      <c r="D80" s="165"/>
    </row>
    <row r="82" spans="1:4" x14ac:dyDescent="0.25">
      <c r="A82" s="247" t="s">
        <v>67</v>
      </c>
      <c r="B82" s="248"/>
      <c r="C82" s="248"/>
      <c r="D82" s="249"/>
    </row>
    <row r="83" spans="1:4" x14ac:dyDescent="0.25">
      <c r="A83" s="250" t="s">
        <v>504</v>
      </c>
      <c r="B83" s="251"/>
      <c r="C83" s="251"/>
      <c r="D83" s="252"/>
    </row>
    <row r="84" spans="1:4" x14ac:dyDescent="0.25">
      <c r="A84" s="253"/>
      <c r="B84" s="254"/>
      <c r="C84" s="254"/>
      <c r="D84" s="255"/>
    </row>
    <row r="85" spans="1:4" x14ac:dyDescent="0.25">
      <c r="A85" s="256"/>
      <c r="B85" s="257"/>
      <c r="C85" s="257"/>
      <c r="D85" s="258"/>
    </row>
  </sheetData>
  <mergeCells count="16">
    <mergeCell ref="A3:D3"/>
    <mergeCell ref="A6:D6"/>
    <mergeCell ref="A11:D11"/>
    <mergeCell ref="A12:D14"/>
    <mergeCell ref="A16:D16"/>
    <mergeCell ref="A75:D75"/>
    <mergeCell ref="A82:D82"/>
    <mergeCell ref="A83:D85"/>
    <mergeCell ref="A9:D9"/>
    <mergeCell ref="A19:D19"/>
    <mergeCell ref="A53:D53"/>
    <mergeCell ref="A56:D56"/>
    <mergeCell ref="A59:D59"/>
    <mergeCell ref="A60:D62"/>
    <mergeCell ref="A64:D64"/>
    <mergeCell ref="A18:D18"/>
  </mergeCells>
  <pageMargins left="0.70866141732283472" right="0.70866141732283472" top="0.74803149606299213" bottom="0.74803149606299213" header="0.31496062992125984" footer="0.31496062992125984"/>
  <pageSetup scale="7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N63"/>
  <sheetViews>
    <sheetView workbookViewId="0">
      <selection activeCell="A8" sqref="A8"/>
    </sheetView>
  </sheetViews>
  <sheetFormatPr baseColWidth="10" defaultRowHeight="12.75" x14ac:dyDescent="0.2"/>
  <cols>
    <col min="1" max="1" width="71.5703125" style="5" customWidth="1"/>
    <col min="2" max="2" width="17" style="5" customWidth="1"/>
    <col min="3" max="7" width="12.85546875" style="5" bestFit="1" customWidth="1"/>
    <col min="8" max="8" width="13.140625" style="5" customWidth="1"/>
    <col min="9" max="9" width="12.7109375" style="5" customWidth="1"/>
    <col min="10" max="10" width="13.7109375" style="5" customWidth="1"/>
    <col min="11" max="11" width="12.85546875" style="5" customWidth="1"/>
    <col min="12" max="12" width="13" style="5" customWidth="1"/>
    <col min="13" max="13" width="12.5703125" style="5" customWidth="1"/>
    <col min="14" max="14" width="13.28515625" style="5" customWidth="1"/>
    <col min="15" max="16384" width="11.42578125" style="5"/>
  </cols>
  <sheetData>
    <row r="5" spans="1:14" ht="38.25" customHeight="1" x14ac:dyDescent="0.2">
      <c r="A5" s="284" t="s">
        <v>539</v>
      </c>
      <c r="B5" s="284"/>
      <c r="C5" s="284"/>
      <c r="D5" s="284"/>
      <c r="E5" s="284"/>
      <c r="F5" s="284"/>
      <c r="G5" s="284"/>
      <c r="H5" s="284"/>
      <c r="I5" s="284"/>
      <c r="J5" s="284"/>
      <c r="K5" s="284"/>
      <c r="L5" s="284"/>
      <c r="M5" s="284"/>
      <c r="N5" s="284"/>
    </row>
    <row r="6" spans="1:14" ht="13.5" thickBot="1" x14ac:dyDescent="0.25"/>
    <row r="7" spans="1:14" ht="21" thickBot="1" x14ac:dyDescent="0.25">
      <c r="A7" s="281" t="s">
        <v>2127</v>
      </c>
      <c r="B7" s="282"/>
      <c r="C7" s="282"/>
      <c r="D7" s="282"/>
      <c r="E7" s="282"/>
      <c r="F7" s="282"/>
      <c r="G7" s="282"/>
      <c r="H7" s="282"/>
      <c r="I7" s="282"/>
      <c r="J7" s="282"/>
      <c r="K7" s="282"/>
      <c r="L7" s="282"/>
      <c r="M7" s="282"/>
      <c r="N7" s="283"/>
    </row>
    <row r="8" spans="1:14" ht="13.5" thickBot="1" x14ac:dyDescent="0.25">
      <c r="A8" s="6"/>
      <c r="B8" s="7" t="s">
        <v>68</v>
      </c>
      <c r="C8" s="7" t="s">
        <v>69</v>
      </c>
      <c r="D8" s="7" t="s">
        <v>70</v>
      </c>
      <c r="E8" s="7" t="s">
        <v>71</v>
      </c>
      <c r="F8" s="7" t="s">
        <v>72</v>
      </c>
      <c r="G8" s="7" t="s">
        <v>73</v>
      </c>
      <c r="H8" s="7" t="s">
        <v>74</v>
      </c>
      <c r="I8" s="7" t="s">
        <v>75</v>
      </c>
      <c r="J8" s="7" t="s">
        <v>76</v>
      </c>
      <c r="K8" s="7" t="s">
        <v>77</v>
      </c>
      <c r="L8" s="7" t="s">
        <v>78</v>
      </c>
      <c r="M8" s="7" t="s">
        <v>79</v>
      </c>
      <c r="N8" s="8" t="s">
        <v>80</v>
      </c>
    </row>
    <row r="9" spans="1:14" ht="15.75" thickBot="1" x14ac:dyDescent="0.25">
      <c r="A9" s="136" t="s">
        <v>2</v>
      </c>
      <c r="B9" s="181">
        <f>+B10+B30+B37+B41+B49</f>
        <v>40974120</v>
      </c>
      <c r="C9" s="182">
        <f>B9/12</f>
        <v>3414510</v>
      </c>
      <c r="D9" s="182">
        <f>C9</f>
        <v>3414510</v>
      </c>
      <c r="E9" s="182">
        <f>D9</f>
        <v>3414510</v>
      </c>
      <c r="F9" s="182">
        <f>E9</f>
        <v>3414510</v>
      </c>
      <c r="G9" s="182">
        <f>F9</f>
        <v>3414510</v>
      </c>
      <c r="H9" s="182">
        <f t="shared" ref="H9:N9" si="0">G9</f>
        <v>3414510</v>
      </c>
      <c r="I9" s="182">
        <f t="shared" si="0"/>
        <v>3414510</v>
      </c>
      <c r="J9" s="182">
        <f t="shared" si="0"/>
        <v>3414510</v>
      </c>
      <c r="K9" s="182">
        <f t="shared" si="0"/>
        <v>3414510</v>
      </c>
      <c r="L9" s="182">
        <f t="shared" si="0"/>
        <v>3414510</v>
      </c>
      <c r="M9" s="182">
        <f t="shared" si="0"/>
        <v>3414510</v>
      </c>
      <c r="N9" s="182">
        <f t="shared" si="0"/>
        <v>3414510</v>
      </c>
    </row>
    <row r="10" spans="1:14" ht="15.75" thickBot="1" x14ac:dyDescent="0.25">
      <c r="A10" s="141" t="s">
        <v>3</v>
      </c>
      <c r="B10" s="183">
        <f>leyingr!B11</f>
        <v>998000</v>
      </c>
      <c r="C10" s="182">
        <f t="shared" ref="C10:C62" si="1">B10/12</f>
        <v>83166.666666666672</v>
      </c>
      <c r="D10" s="182">
        <f t="shared" ref="D10:N10" si="2">C10</f>
        <v>83166.666666666672</v>
      </c>
      <c r="E10" s="182">
        <f t="shared" si="2"/>
        <v>83166.666666666672</v>
      </c>
      <c r="F10" s="182">
        <f t="shared" si="2"/>
        <v>83166.666666666672</v>
      </c>
      <c r="G10" s="182">
        <f t="shared" si="2"/>
        <v>83166.666666666672</v>
      </c>
      <c r="H10" s="182">
        <f t="shared" si="2"/>
        <v>83166.666666666672</v>
      </c>
      <c r="I10" s="182">
        <f t="shared" si="2"/>
        <v>83166.666666666672</v>
      </c>
      <c r="J10" s="182">
        <f t="shared" si="2"/>
        <v>83166.666666666672</v>
      </c>
      <c r="K10" s="182">
        <f t="shared" si="2"/>
        <v>83166.666666666672</v>
      </c>
      <c r="L10" s="182">
        <f t="shared" si="2"/>
        <v>83166.666666666672</v>
      </c>
      <c r="M10" s="182">
        <f t="shared" si="2"/>
        <v>83166.666666666672</v>
      </c>
      <c r="N10" s="182">
        <f t="shared" si="2"/>
        <v>83166.666666666672</v>
      </c>
    </row>
    <row r="11" spans="1:14" ht="15" thickBot="1" x14ac:dyDescent="0.25">
      <c r="A11" s="4" t="s">
        <v>4</v>
      </c>
      <c r="B11" s="142">
        <f>leyingr!B12</f>
        <v>13000</v>
      </c>
      <c r="C11" s="180">
        <f t="shared" si="1"/>
        <v>1083.3333333333333</v>
      </c>
      <c r="D11" s="180">
        <f t="shared" ref="D11:N11" si="3">C11</f>
        <v>1083.3333333333333</v>
      </c>
      <c r="E11" s="180">
        <f t="shared" si="3"/>
        <v>1083.3333333333333</v>
      </c>
      <c r="F11" s="180">
        <f t="shared" si="3"/>
        <v>1083.3333333333333</v>
      </c>
      <c r="G11" s="180">
        <f t="shared" si="3"/>
        <v>1083.3333333333333</v>
      </c>
      <c r="H11" s="180">
        <f t="shared" si="3"/>
        <v>1083.3333333333333</v>
      </c>
      <c r="I11" s="180">
        <f t="shared" si="3"/>
        <v>1083.3333333333333</v>
      </c>
      <c r="J11" s="180">
        <f t="shared" si="3"/>
        <v>1083.3333333333333</v>
      </c>
      <c r="K11" s="180">
        <f t="shared" si="3"/>
        <v>1083.3333333333333</v>
      </c>
      <c r="L11" s="180">
        <f t="shared" si="3"/>
        <v>1083.3333333333333</v>
      </c>
      <c r="M11" s="180">
        <f t="shared" si="3"/>
        <v>1083.3333333333333</v>
      </c>
      <c r="N11" s="180">
        <f t="shared" si="3"/>
        <v>1083.3333333333333</v>
      </c>
    </row>
    <row r="12" spans="1:14" ht="15" thickBot="1" x14ac:dyDescent="0.25">
      <c r="A12" s="4" t="s">
        <v>5</v>
      </c>
      <c r="B12" s="142">
        <f>leyingr!B13</f>
        <v>880000</v>
      </c>
      <c r="C12" s="180">
        <f t="shared" si="1"/>
        <v>73333.333333333328</v>
      </c>
      <c r="D12" s="180">
        <f t="shared" ref="D12:N12" si="4">C12</f>
        <v>73333.333333333328</v>
      </c>
      <c r="E12" s="180">
        <f t="shared" si="4"/>
        <v>73333.333333333328</v>
      </c>
      <c r="F12" s="180">
        <f t="shared" si="4"/>
        <v>73333.333333333328</v>
      </c>
      <c r="G12" s="180">
        <f t="shared" si="4"/>
        <v>73333.333333333328</v>
      </c>
      <c r="H12" s="180">
        <f t="shared" si="4"/>
        <v>73333.333333333328</v>
      </c>
      <c r="I12" s="180">
        <f t="shared" si="4"/>
        <v>73333.333333333328</v>
      </c>
      <c r="J12" s="180">
        <f t="shared" si="4"/>
        <v>73333.333333333328</v>
      </c>
      <c r="K12" s="180">
        <f t="shared" si="4"/>
        <v>73333.333333333328</v>
      </c>
      <c r="L12" s="180">
        <f t="shared" si="4"/>
        <v>73333.333333333328</v>
      </c>
      <c r="M12" s="180">
        <f t="shared" si="4"/>
        <v>73333.333333333328</v>
      </c>
      <c r="N12" s="180">
        <f t="shared" si="4"/>
        <v>73333.333333333328</v>
      </c>
    </row>
    <row r="13" spans="1:14" ht="19.5" customHeight="1" thickBot="1" x14ac:dyDescent="0.25">
      <c r="A13" s="4" t="s">
        <v>6</v>
      </c>
      <c r="B13" s="142">
        <f>leyingr!B14</f>
        <v>0</v>
      </c>
      <c r="C13" s="180">
        <f t="shared" si="1"/>
        <v>0</v>
      </c>
      <c r="D13" s="180">
        <f t="shared" ref="D13:N13" si="5">C13</f>
        <v>0</v>
      </c>
      <c r="E13" s="180">
        <f t="shared" si="5"/>
        <v>0</v>
      </c>
      <c r="F13" s="180">
        <f t="shared" si="5"/>
        <v>0</v>
      </c>
      <c r="G13" s="180">
        <f t="shared" si="5"/>
        <v>0</v>
      </c>
      <c r="H13" s="180">
        <f t="shared" si="5"/>
        <v>0</v>
      </c>
      <c r="I13" s="180">
        <f t="shared" si="5"/>
        <v>0</v>
      </c>
      <c r="J13" s="180">
        <f t="shared" si="5"/>
        <v>0</v>
      </c>
      <c r="K13" s="180">
        <f t="shared" si="5"/>
        <v>0</v>
      </c>
      <c r="L13" s="180">
        <f t="shared" si="5"/>
        <v>0</v>
      </c>
      <c r="M13" s="180">
        <f t="shared" si="5"/>
        <v>0</v>
      </c>
      <c r="N13" s="180">
        <f t="shared" si="5"/>
        <v>0</v>
      </c>
    </row>
    <row r="14" spans="1:14" ht="15" thickBot="1" x14ac:dyDescent="0.25">
      <c r="A14" s="4" t="s">
        <v>7</v>
      </c>
      <c r="B14" s="142">
        <f>leyingr!B15</f>
        <v>0</v>
      </c>
      <c r="C14" s="180">
        <f t="shared" si="1"/>
        <v>0</v>
      </c>
      <c r="D14" s="180">
        <f t="shared" ref="D14:N14" si="6">C14</f>
        <v>0</v>
      </c>
      <c r="E14" s="180">
        <f t="shared" si="6"/>
        <v>0</v>
      </c>
      <c r="F14" s="180">
        <f t="shared" si="6"/>
        <v>0</v>
      </c>
      <c r="G14" s="180">
        <f t="shared" si="6"/>
        <v>0</v>
      </c>
      <c r="H14" s="180">
        <f t="shared" si="6"/>
        <v>0</v>
      </c>
      <c r="I14" s="180">
        <f t="shared" si="6"/>
        <v>0</v>
      </c>
      <c r="J14" s="180">
        <f t="shared" si="6"/>
        <v>0</v>
      </c>
      <c r="K14" s="180">
        <f t="shared" si="6"/>
        <v>0</v>
      </c>
      <c r="L14" s="180">
        <f t="shared" si="6"/>
        <v>0</v>
      </c>
      <c r="M14" s="180">
        <f t="shared" si="6"/>
        <v>0</v>
      </c>
      <c r="N14" s="180">
        <f t="shared" si="6"/>
        <v>0</v>
      </c>
    </row>
    <row r="15" spans="1:14" ht="15" thickBot="1" x14ac:dyDescent="0.25">
      <c r="A15" s="4" t="s">
        <v>8</v>
      </c>
      <c r="B15" s="142">
        <f>leyingr!B16</f>
        <v>0</v>
      </c>
      <c r="C15" s="180">
        <f t="shared" si="1"/>
        <v>0</v>
      </c>
      <c r="D15" s="180">
        <f t="shared" ref="D15:N15" si="7">C15</f>
        <v>0</v>
      </c>
      <c r="E15" s="180">
        <f t="shared" si="7"/>
        <v>0</v>
      </c>
      <c r="F15" s="180">
        <f t="shared" si="7"/>
        <v>0</v>
      </c>
      <c r="G15" s="180">
        <f t="shared" si="7"/>
        <v>0</v>
      </c>
      <c r="H15" s="180">
        <f t="shared" si="7"/>
        <v>0</v>
      </c>
      <c r="I15" s="180">
        <f t="shared" si="7"/>
        <v>0</v>
      </c>
      <c r="J15" s="180">
        <f t="shared" si="7"/>
        <v>0</v>
      </c>
      <c r="K15" s="180">
        <f t="shared" si="7"/>
        <v>0</v>
      </c>
      <c r="L15" s="180">
        <f t="shared" si="7"/>
        <v>0</v>
      </c>
      <c r="M15" s="180">
        <f t="shared" si="7"/>
        <v>0</v>
      </c>
      <c r="N15" s="180">
        <f t="shared" si="7"/>
        <v>0</v>
      </c>
    </row>
    <row r="16" spans="1:14" ht="15" thickBot="1" x14ac:dyDescent="0.25">
      <c r="A16" s="4" t="s">
        <v>9</v>
      </c>
      <c r="B16" s="142">
        <f>leyingr!B17</f>
        <v>0</v>
      </c>
      <c r="C16" s="180">
        <f t="shared" si="1"/>
        <v>0</v>
      </c>
      <c r="D16" s="180">
        <f t="shared" ref="D16:N16" si="8">C16</f>
        <v>0</v>
      </c>
      <c r="E16" s="180">
        <f t="shared" si="8"/>
        <v>0</v>
      </c>
      <c r="F16" s="180">
        <f t="shared" si="8"/>
        <v>0</v>
      </c>
      <c r="G16" s="180">
        <f t="shared" si="8"/>
        <v>0</v>
      </c>
      <c r="H16" s="180">
        <f t="shared" si="8"/>
        <v>0</v>
      </c>
      <c r="I16" s="180">
        <f t="shared" si="8"/>
        <v>0</v>
      </c>
      <c r="J16" s="180">
        <f t="shared" si="8"/>
        <v>0</v>
      </c>
      <c r="K16" s="180">
        <f t="shared" si="8"/>
        <v>0</v>
      </c>
      <c r="L16" s="180">
        <f t="shared" si="8"/>
        <v>0</v>
      </c>
      <c r="M16" s="180">
        <f t="shared" si="8"/>
        <v>0</v>
      </c>
      <c r="N16" s="180">
        <f t="shared" si="8"/>
        <v>0</v>
      </c>
    </row>
    <row r="17" spans="1:14" ht="15" thickBot="1" x14ac:dyDescent="0.25">
      <c r="A17" s="4" t="s">
        <v>10</v>
      </c>
      <c r="B17" s="142">
        <f>leyingr!B18</f>
        <v>105000</v>
      </c>
      <c r="C17" s="180">
        <f t="shared" si="1"/>
        <v>8750</v>
      </c>
      <c r="D17" s="180">
        <f t="shared" ref="D17:N17" si="9">C17</f>
        <v>8750</v>
      </c>
      <c r="E17" s="180">
        <f t="shared" si="9"/>
        <v>8750</v>
      </c>
      <c r="F17" s="180">
        <f t="shared" si="9"/>
        <v>8750</v>
      </c>
      <c r="G17" s="180">
        <f t="shared" si="9"/>
        <v>8750</v>
      </c>
      <c r="H17" s="180">
        <f t="shared" si="9"/>
        <v>8750</v>
      </c>
      <c r="I17" s="180">
        <f t="shared" si="9"/>
        <v>8750</v>
      </c>
      <c r="J17" s="180">
        <f t="shared" si="9"/>
        <v>8750</v>
      </c>
      <c r="K17" s="180">
        <f t="shared" si="9"/>
        <v>8750</v>
      </c>
      <c r="L17" s="180">
        <f t="shared" si="9"/>
        <v>8750</v>
      </c>
      <c r="M17" s="180">
        <f t="shared" si="9"/>
        <v>8750</v>
      </c>
      <c r="N17" s="180">
        <f t="shared" si="9"/>
        <v>8750</v>
      </c>
    </row>
    <row r="18" spans="1:14" ht="15" thickBot="1" x14ac:dyDescent="0.25">
      <c r="A18" s="4" t="s">
        <v>11</v>
      </c>
      <c r="B18" s="142">
        <f>leyingr!B19</f>
        <v>0</v>
      </c>
      <c r="C18" s="180">
        <f t="shared" si="1"/>
        <v>0</v>
      </c>
      <c r="D18" s="180">
        <f t="shared" ref="D18:N18" si="10">C18</f>
        <v>0</v>
      </c>
      <c r="E18" s="180">
        <f t="shared" si="10"/>
        <v>0</v>
      </c>
      <c r="F18" s="180">
        <f t="shared" si="10"/>
        <v>0</v>
      </c>
      <c r="G18" s="180">
        <f t="shared" si="10"/>
        <v>0</v>
      </c>
      <c r="H18" s="180">
        <f t="shared" si="10"/>
        <v>0</v>
      </c>
      <c r="I18" s="180">
        <f t="shared" si="10"/>
        <v>0</v>
      </c>
      <c r="J18" s="180">
        <f t="shared" si="10"/>
        <v>0</v>
      </c>
      <c r="K18" s="180">
        <f t="shared" si="10"/>
        <v>0</v>
      </c>
      <c r="L18" s="180">
        <f t="shared" si="10"/>
        <v>0</v>
      </c>
      <c r="M18" s="180">
        <f t="shared" si="10"/>
        <v>0</v>
      </c>
      <c r="N18" s="180">
        <f t="shared" si="10"/>
        <v>0</v>
      </c>
    </row>
    <row r="19" spans="1:14" ht="30.75" customHeight="1" thickBot="1" x14ac:dyDescent="0.25">
      <c r="A19" s="4" t="s">
        <v>12</v>
      </c>
      <c r="B19" s="142">
        <f>leyingr!B20</f>
        <v>0</v>
      </c>
      <c r="C19" s="180">
        <f t="shared" si="1"/>
        <v>0</v>
      </c>
      <c r="D19" s="180">
        <f t="shared" ref="D19:N19" si="11">C19</f>
        <v>0</v>
      </c>
      <c r="E19" s="180">
        <f t="shared" si="11"/>
        <v>0</v>
      </c>
      <c r="F19" s="180">
        <f t="shared" si="11"/>
        <v>0</v>
      </c>
      <c r="G19" s="180">
        <f t="shared" si="11"/>
        <v>0</v>
      </c>
      <c r="H19" s="180">
        <f t="shared" si="11"/>
        <v>0</v>
      </c>
      <c r="I19" s="180">
        <f t="shared" si="11"/>
        <v>0</v>
      </c>
      <c r="J19" s="180">
        <f t="shared" si="11"/>
        <v>0</v>
      </c>
      <c r="K19" s="180">
        <f t="shared" si="11"/>
        <v>0</v>
      </c>
      <c r="L19" s="180">
        <f t="shared" si="11"/>
        <v>0</v>
      </c>
      <c r="M19" s="180">
        <f t="shared" si="11"/>
        <v>0</v>
      </c>
      <c r="N19" s="180">
        <f t="shared" si="11"/>
        <v>0</v>
      </c>
    </row>
    <row r="20" spans="1:14" ht="15" thickBot="1" x14ac:dyDescent="0.25">
      <c r="A20" s="4" t="s">
        <v>13</v>
      </c>
      <c r="B20" s="142">
        <f>leyingr!B21</f>
        <v>0</v>
      </c>
      <c r="C20" s="180">
        <f t="shared" si="1"/>
        <v>0</v>
      </c>
      <c r="D20" s="180">
        <f t="shared" ref="D20:N20" si="12">C20</f>
        <v>0</v>
      </c>
      <c r="E20" s="180">
        <f t="shared" si="12"/>
        <v>0</v>
      </c>
      <c r="F20" s="180">
        <f t="shared" si="12"/>
        <v>0</v>
      </c>
      <c r="G20" s="180">
        <f t="shared" si="12"/>
        <v>0</v>
      </c>
      <c r="H20" s="180">
        <f t="shared" si="12"/>
        <v>0</v>
      </c>
      <c r="I20" s="180">
        <f t="shared" si="12"/>
        <v>0</v>
      </c>
      <c r="J20" s="180">
        <f t="shared" si="12"/>
        <v>0</v>
      </c>
      <c r="K20" s="180">
        <f t="shared" si="12"/>
        <v>0</v>
      </c>
      <c r="L20" s="180">
        <f t="shared" si="12"/>
        <v>0</v>
      </c>
      <c r="M20" s="180">
        <f t="shared" si="12"/>
        <v>0</v>
      </c>
      <c r="N20" s="180">
        <f t="shared" si="12"/>
        <v>0</v>
      </c>
    </row>
    <row r="21" spans="1:14" ht="15" thickBot="1" x14ac:dyDescent="0.25">
      <c r="A21" s="4" t="s">
        <v>14</v>
      </c>
      <c r="B21" s="142">
        <f>leyingr!B22</f>
        <v>0</v>
      </c>
      <c r="C21" s="180">
        <f t="shared" si="1"/>
        <v>0</v>
      </c>
      <c r="D21" s="180">
        <f t="shared" ref="D21:N21" si="13">C21</f>
        <v>0</v>
      </c>
      <c r="E21" s="180">
        <f t="shared" si="13"/>
        <v>0</v>
      </c>
      <c r="F21" s="180">
        <f t="shared" si="13"/>
        <v>0</v>
      </c>
      <c r="G21" s="180">
        <f t="shared" si="13"/>
        <v>0</v>
      </c>
      <c r="H21" s="180">
        <f t="shared" si="13"/>
        <v>0</v>
      </c>
      <c r="I21" s="180">
        <f t="shared" si="13"/>
        <v>0</v>
      </c>
      <c r="J21" s="180">
        <f t="shared" si="13"/>
        <v>0</v>
      </c>
      <c r="K21" s="180">
        <f t="shared" si="13"/>
        <v>0</v>
      </c>
      <c r="L21" s="180">
        <f t="shared" si="13"/>
        <v>0</v>
      </c>
      <c r="M21" s="180">
        <f t="shared" si="13"/>
        <v>0</v>
      </c>
      <c r="N21" s="180">
        <f t="shared" si="13"/>
        <v>0</v>
      </c>
    </row>
    <row r="22" spans="1:14" ht="15" thickBot="1" x14ac:dyDescent="0.25">
      <c r="A22" s="4" t="s">
        <v>15</v>
      </c>
      <c r="B22" s="142">
        <f>leyingr!B23</f>
        <v>0</v>
      </c>
      <c r="C22" s="180">
        <f t="shared" si="1"/>
        <v>0</v>
      </c>
      <c r="D22" s="180">
        <f t="shared" ref="D22:N22" si="14">C22</f>
        <v>0</v>
      </c>
      <c r="E22" s="180">
        <f t="shared" si="14"/>
        <v>0</v>
      </c>
      <c r="F22" s="180">
        <f t="shared" si="14"/>
        <v>0</v>
      </c>
      <c r="G22" s="180">
        <f t="shared" si="14"/>
        <v>0</v>
      </c>
      <c r="H22" s="180">
        <f t="shared" si="14"/>
        <v>0</v>
      </c>
      <c r="I22" s="180">
        <f t="shared" si="14"/>
        <v>0</v>
      </c>
      <c r="J22" s="180">
        <f t="shared" si="14"/>
        <v>0</v>
      </c>
      <c r="K22" s="180">
        <f t="shared" si="14"/>
        <v>0</v>
      </c>
      <c r="L22" s="180">
        <f t="shared" si="14"/>
        <v>0</v>
      </c>
      <c r="M22" s="180">
        <f t="shared" si="14"/>
        <v>0</v>
      </c>
      <c r="N22" s="180">
        <f t="shared" si="14"/>
        <v>0</v>
      </c>
    </row>
    <row r="23" spans="1:14" ht="15" thickBot="1" x14ac:dyDescent="0.25">
      <c r="A23" s="4" t="s">
        <v>16</v>
      </c>
      <c r="B23" s="142">
        <f>leyingr!B24</f>
        <v>0</v>
      </c>
      <c r="C23" s="180">
        <f t="shared" si="1"/>
        <v>0</v>
      </c>
      <c r="D23" s="180">
        <f t="shared" ref="D23:N23" si="15">C23</f>
        <v>0</v>
      </c>
      <c r="E23" s="180">
        <f t="shared" si="15"/>
        <v>0</v>
      </c>
      <c r="F23" s="180">
        <f t="shared" si="15"/>
        <v>0</v>
      </c>
      <c r="G23" s="180">
        <f t="shared" si="15"/>
        <v>0</v>
      </c>
      <c r="H23" s="180">
        <f t="shared" si="15"/>
        <v>0</v>
      </c>
      <c r="I23" s="180">
        <f t="shared" si="15"/>
        <v>0</v>
      </c>
      <c r="J23" s="180">
        <f t="shared" si="15"/>
        <v>0</v>
      </c>
      <c r="K23" s="180">
        <f t="shared" si="15"/>
        <v>0</v>
      </c>
      <c r="L23" s="180">
        <f t="shared" si="15"/>
        <v>0</v>
      </c>
      <c r="M23" s="180">
        <f t="shared" si="15"/>
        <v>0</v>
      </c>
      <c r="N23" s="180">
        <f t="shared" si="15"/>
        <v>0</v>
      </c>
    </row>
    <row r="24" spans="1:14" ht="15" thickBot="1" x14ac:dyDescent="0.25">
      <c r="A24" s="4" t="s">
        <v>17</v>
      </c>
      <c r="B24" s="142">
        <f>leyingr!B25</f>
        <v>0</v>
      </c>
      <c r="C24" s="180">
        <f t="shared" si="1"/>
        <v>0</v>
      </c>
      <c r="D24" s="180">
        <f t="shared" ref="D24:N24" si="16">C24</f>
        <v>0</v>
      </c>
      <c r="E24" s="180">
        <f t="shared" si="16"/>
        <v>0</v>
      </c>
      <c r="F24" s="180">
        <f t="shared" si="16"/>
        <v>0</v>
      </c>
      <c r="G24" s="180">
        <f t="shared" si="16"/>
        <v>0</v>
      </c>
      <c r="H24" s="180">
        <f t="shared" si="16"/>
        <v>0</v>
      </c>
      <c r="I24" s="180">
        <f t="shared" si="16"/>
        <v>0</v>
      </c>
      <c r="J24" s="180">
        <f t="shared" si="16"/>
        <v>0</v>
      </c>
      <c r="K24" s="180">
        <f t="shared" si="16"/>
        <v>0</v>
      </c>
      <c r="L24" s="180">
        <f t="shared" si="16"/>
        <v>0</v>
      </c>
      <c r="M24" s="180">
        <f t="shared" si="16"/>
        <v>0</v>
      </c>
      <c r="N24" s="180">
        <f t="shared" si="16"/>
        <v>0</v>
      </c>
    </row>
    <row r="25" spans="1:14" ht="15" thickBot="1" x14ac:dyDescent="0.25">
      <c r="A25" s="4" t="s">
        <v>10</v>
      </c>
      <c r="B25" s="142">
        <f>leyingr!B26</f>
        <v>0</v>
      </c>
      <c r="C25" s="180">
        <f t="shared" si="1"/>
        <v>0</v>
      </c>
      <c r="D25" s="180">
        <f t="shared" ref="D25:N25" si="17">C25</f>
        <v>0</v>
      </c>
      <c r="E25" s="180">
        <f t="shared" si="17"/>
        <v>0</v>
      </c>
      <c r="F25" s="180">
        <f t="shared" si="17"/>
        <v>0</v>
      </c>
      <c r="G25" s="180">
        <f t="shared" si="17"/>
        <v>0</v>
      </c>
      <c r="H25" s="180">
        <f t="shared" si="17"/>
        <v>0</v>
      </c>
      <c r="I25" s="180">
        <f t="shared" si="17"/>
        <v>0</v>
      </c>
      <c r="J25" s="180">
        <f t="shared" si="17"/>
        <v>0</v>
      </c>
      <c r="K25" s="180">
        <f t="shared" si="17"/>
        <v>0</v>
      </c>
      <c r="L25" s="180">
        <f t="shared" si="17"/>
        <v>0</v>
      </c>
      <c r="M25" s="180">
        <f t="shared" si="17"/>
        <v>0</v>
      </c>
      <c r="N25" s="180">
        <f t="shared" si="17"/>
        <v>0</v>
      </c>
    </row>
    <row r="26" spans="1:14" ht="15.75" thickBot="1" x14ac:dyDescent="0.25">
      <c r="A26" s="143"/>
      <c r="B26" s="142">
        <f>leyingr!B27</f>
        <v>0</v>
      </c>
      <c r="C26" s="180">
        <f t="shared" si="1"/>
        <v>0</v>
      </c>
      <c r="D26" s="180">
        <f t="shared" ref="D26:N26" si="18">C26</f>
        <v>0</v>
      </c>
      <c r="E26" s="180">
        <f t="shared" si="18"/>
        <v>0</v>
      </c>
      <c r="F26" s="180">
        <f t="shared" si="18"/>
        <v>0</v>
      </c>
      <c r="G26" s="180">
        <f t="shared" si="18"/>
        <v>0</v>
      </c>
      <c r="H26" s="180">
        <f t="shared" si="18"/>
        <v>0</v>
      </c>
      <c r="I26" s="180">
        <f t="shared" si="18"/>
        <v>0</v>
      </c>
      <c r="J26" s="180">
        <f t="shared" si="18"/>
        <v>0</v>
      </c>
      <c r="K26" s="180">
        <f t="shared" si="18"/>
        <v>0</v>
      </c>
      <c r="L26" s="180">
        <f t="shared" si="18"/>
        <v>0</v>
      </c>
      <c r="M26" s="180">
        <f t="shared" si="18"/>
        <v>0</v>
      </c>
      <c r="N26" s="180">
        <f t="shared" si="18"/>
        <v>0</v>
      </c>
    </row>
    <row r="27" spans="1:14" ht="15" thickBot="1" x14ac:dyDescent="0.25">
      <c r="A27" s="144" t="s">
        <v>18</v>
      </c>
      <c r="B27" s="142">
        <f>leyingr!B28</f>
        <v>0</v>
      </c>
      <c r="C27" s="180">
        <f t="shared" si="1"/>
        <v>0</v>
      </c>
      <c r="D27" s="180">
        <f t="shared" ref="D27:N27" si="19">C27</f>
        <v>0</v>
      </c>
      <c r="E27" s="180">
        <f t="shared" si="19"/>
        <v>0</v>
      </c>
      <c r="F27" s="180">
        <f t="shared" si="19"/>
        <v>0</v>
      </c>
      <c r="G27" s="180">
        <f t="shared" si="19"/>
        <v>0</v>
      </c>
      <c r="H27" s="180">
        <f t="shared" si="19"/>
        <v>0</v>
      </c>
      <c r="I27" s="180">
        <f t="shared" si="19"/>
        <v>0</v>
      </c>
      <c r="J27" s="180">
        <f t="shared" si="19"/>
        <v>0</v>
      </c>
      <c r="K27" s="180">
        <f t="shared" si="19"/>
        <v>0</v>
      </c>
      <c r="L27" s="180">
        <f t="shared" si="19"/>
        <v>0</v>
      </c>
      <c r="M27" s="180">
        <f t="shared" si="19"/>
        <v>0</v>
      </c>
      <c r="N27" s="180">
        <f t="shared" si="19"/>
        <v>0</v>
      </c>
    </row>
    <row r="28" spans="1:14" ht="15" thickBot="1" x14ac:dyDescent="0.25">
      <c r="A28" s="4" t="s">
        <v>19</v>
      </c>
      <c r="B28" s="142">
        <f>leyingr!B29</f>
        <v>0</v>
      </c>
      <c r="C28" s="180">
        <f t="shared" si="1"/>
        <v>0</v>
      </c>
      <c r="D28" s="180">
        <f t="shared" ref="D28:N28" si="20">C28</f>
        <v>0</v>
      </c>
      <c r="E28" s="180">
        <f t="shared" si="20"/>
        <v>0</v>
      </c>
      <c r="F28" s="180">
        <f t="shared" si="20"/>
        <v>0</v>
      </c>
      <c r="G28" s="180">
        <f t="shared" si="20"/>
        <v>0</v>
      </c>
      <c r="H28" s="180">
        <f t="shared" si="20"/>
        <v>0</v>
      </c>
      <c r="I28" s="180">
        <f t="shared" si="20"/>
        <v>0</v>
      </c>
      <c r="J28" s="180">
        <f t="shared" si="20"/>
        <v>0</v>
      </c>
      <c r="K28" s="180">
        <f t="shared" si="20"/>
        <v>0</v>
      </c>
      <c r="L28" s="180">
        <f t="shared" si="20"/>
        <v>0</v>
      </c>
      <c r="M28" s="180">
        <f t="shared" si="20"/>
        <v>0</v>
      </c>
      <c r="N28" s="180">
        <f t="shared" si="20"/>
        <v>0</v>
      </c>
    </row>
    <row r="29" spans="1:14" ht="43.5" thickBot="1" x14ac:dyDescent="0.25">
      <c r="A29" s="4" t="s">
        <v>20</v>
      </c>
      <c r="B29" s="142">
        <f>leyingr!B30</f>
        <v>0</v>
      </c>
      <c r="C29" s="180">
        <f t="shared" si="1"/>
        <v>0</v>
      </c>
      <c r="D29" s="180">
        <f t="shared" ref="D29:N29" si="21">C29</f>
        <v>0</v>
      </c>
      <c r="E29" s="180">
        <f t="shared" si="21"/>
        <v>0</v>
      </c>
      <c r="F29" s="180">
        <f t="shared" si="21"/>
        <v>0</v>
      </c>
      <c r="G29" s="180">
        <f t="shared" si="21"/>
        <v>0</v>
      </c>
      <c r="H29" s="180">
        <f t="shared" si="21"/>
        <v>0</v>
      </c>
      <c r="I29" s="180">
        <f t="shared" si="21"/>
        <v>0</v>
      </c>
      <c r="J29" s="180">
        <f t="shared" si="21"/>
        <v>0</v>
      </c>
      <c r="K29" s="180">
        <f t="shared" si="21"/>
        <v>0</v>
      </c>
      <c r="L29" s="180">
        <f t="shared" si="21"/>
        <v>0</v>
      </c>
      <c r="M29" s="180">
        <f t="shared" si="21"/>
        <v>0</v>
      </c>
      <c r="N29" s="180">
        <f t="shared" si="21"/>
        <v>0</v>
      </c>
    </row>
    <row r="30" spans="1:14" ht="15.75" thickBot="1" x14ac:dyDescent="0.25">
      <c r="A30" s="141" t="s">
        <v>21</v>
      </c>
      <c r="B30" s="183">
        <f>leyingr!B31</f>
        <v>961400</v>
      </c>
      <c r="C30" s="182">
        <f t="shared" si="1"/>
        <v>80116.666666666672</v>
      </c>
      <c r="D30" s="182">
        <f t="shared" ref="D30:N30" si="22">C30</f>
        <v>80116.666666666672</v>
      </c>
      <c r="E30" s="182">
        <f t="shared" si="22"/>
        <v>80116.666666666672</v>
      </c>
      <c r="F30" s="182">
        <f t="shared" si="22"/>
        <v>80116.666666666672</v>
      </c>
      <c r="G30" s="182">
        <f t="shared" si="22"/>
        <v>80116.666666666672</v>
      </c>
      <c r="H30" s="182">
        <f t="shared" si="22"/>
        <v>80116.666666666672</v>
      </c>
      <c r="I30" s="182">
        <f t="shared" si="22"/>
        <v>80116.666666666672</v>
      </c>
      <c r="J30" s="182">
        <f t="shared" si="22"/>
        <v>80116.666666666672</v>
      </c>
      <c r="K30" s="182">
        <f t="shared" si="22"/>
        <v>80116.666666666672</v>
      </c>
      <c r="L30" s="182">
        <f t="shared" si="22"/>
        <v>80116.666666666672</v>
      </c>
      <c r="M30" s="182">
        <f t="shared" si="22"/>
        <v>80116.666666666672</v>
      </c>
      <c r="N30" s="182">
        <f t="shared" si="22"/>
        <v>80116.666666666672</v>
      </c>
    </row>
    <row r="31" spans="1:14" ht="29.25" thickBot="1" x14ac:dyDescent="0.25">
      <c r="A31" s="4" t="s">
        <v>22</v>
      </c>
      <c r="B31" s="142">
        <f>leyingr!B32</f>
        <v>0</v>
      </c>
      <c r="C31" s="180">
        <f t="shared" si="1"/>
        <v>0</v>
      </c>
      <c r="D31" s="180">
        <f t="shared" ref="D31:N31" si="23">C31</f>
        <v>0</v>
      </c>
      <c r="E31" s="180">
        <f t="shared" si="23"/>
        <v>0</v>
      </c>
      <c r="F31" s="180">
        <f t="shared" si="23"/>
        <v>0</v>
      </c>
      <c r="G31" s="180">
        <f t="shared" si="23"/>
        <v>0</v>
      </c>
      <c r="H31" s="180">
        <f t="shared" si="23"/>
        <v>0</v>
      </c>
      <c r="I31" s="180">
        <f t="shared" si="23"/>
        <v>0</v>
      </c>
      <c r="J31" s="180">
        <f t="shared" si="23"/>
        <v>0</v>
      </c>
      <c r="K31" s="180">
        <f t="shared" si="23"/>
        <v>0</v>
      </c>
      <c r="L31" s="180">
        <f t="shared" si="23"/>
        <v>0</v>
      </c>
      <c r="M31" s="180">
        <f t="shared" si="23"/>
        <v>0</v>
      </c>
      <c r="N31" s="180">
        <f t="shared" si="23"/>
        <v>0</v>
      </c>
    </row>
    <row r="32" spans="1:14" ht="15" thickBot="1" x14ac:dyDescent="0.25">
      <c r="A32" s="4" t="s">
        <v>23</v>
      </c>
      <c r="B32" s="142">
        <f>leyingr!B33</f>
        <v>0</v>
      </c>
      <c r="C32" s="180">
        <f t="shared" si="1"/>
        <v>0</v>
      </c>
      <c r="D32" s="180">
        <f t="shared" ref="D32:N32" si="24">C32</f>
        <v>0</v>
      </c>
      <c r="E32" s="180">
        <f t="shared" si="24"/>
        <v>0</v>
      </c>
      <c r="F32" s="180">
        <f t="shared" si="24"/>
        <v>0</v>
      </c>
      <c r="G32" s="180">
        <f t="shared" si="24"/>
        <v>0</v>
      </c>
      <c r="H32" s="180">
        <f t="shared" si="24"/>
        <v>0</v>
      </c>
      <c r="I32" s="180">
        <f t="shared" si="24"/>
        <v>0</v>
      </c>
      <c r="J32" s="180">
        <f t="shared" si="24"/>
        <v>0</v>
      </c>
      <c r="K32" s="180">
        <f t="shared" si="24"/>
        <v>0</v>
      </c>
      <c r="L32" s="180">
        <f t="shared" si="24"/>
        <v>0</v>
      </c>
      <c r="M32" s="180">
        <f t="shared" si="24"/>
        <v>0</v>
      </c>
      <c r="N32" s="180">
        <f t="shared" si="24"/>
        <v>0</v>
      </c>
    </row>
    <row r="33" spans="1:14" ht="15" thickBot="1" x14ac:dyDescent="0.25">
      <c r="A33" s="4" t="s">
        <v>24</v>
      </c>
      <c r="B33" s="142">
        <f>leyingr!B34</f>
        <v>961400</v>
      </c>
      <c r="C33" s="180">
        <f t="shared" si="1"/>
        <v>80116.666666666672</v>
      </c>
      <c r="D33" s="180">
        <f t="shared" ref="D33:N33" si="25">C33</f>
        <v>80116.666666666672</v>
      </c>
      <c r="E33" s="180">
        <f t="shared" si="25"/>
        <v>80116.666666666672</v>
      </c>
      <c r="F33" s="180">
        <f t="shared" si="25"/>
        <v>80116.666666666672</v>
      </c>
      <c r="G33" s="180">
        <f t="shared" si="25"/>
        <v>80116.666666666672</v>
      </c>
      <c r="H33" s="180">
        <f t="shared" si="25"/>
        <v>80116.666666666672</v>
      </c>
      <c r="I33" s="180">
        <f t="shared" si="25"/>
        <v>80116.666666666672</v>
      </c>
      <c r="J33" s="180">
        <f t="shared" si="25"/>
        <v>80116.666666666672</v>
      </c>
      <c r="K33" s="180">
        <f t="shared" si="25"/>
        <v>80116.666666666672</v>
      </c>
      <c r="L33" s="180">
        <f t="shared" si="25"/>
        <v>80116.666666666672</v>
      </c>
      <c r="M33" s="180">
        <f t="shared" si="25"/>
        <v>80116.666666666672</v>
      </c>
      <c r="N33" s="180">
        <f t="shared" si="25"/>
        <v>80116.666666666672</v>
      </c>
    </row>
    <row r="34" spans="1:14" ht="15" thickBot="1" x14ac:dyDescent="0.25">
      <c r="A34" s="4" t="s">
        <v>25</v>
      </c>
      <c r="B34" s="142">
        <f>leyingr!B35</f>
        <v>0</v>
      </c>
      <c r="C34" s="180">
        <f t="shared" si="1"/>
        <v>0</v>
      </c>
      <c r="D34" s="180">
        <f t="shared" ref="D34:N34" si="26">C34</f>
        <v>0</v>
      </c>
      <c r="E34" s="180">
        <f t="shared" si="26"/>
        <v>0</v>
      </c>
      <c r="F34" s="180">
        <f t="shared" si="26"/>
        <v>0</v>
      </c>
      <c r="G34" s="180">
        <f t="shared" si="26"/>
        <v>0</v>
      </c>
      <c r="H34" s="180">
        <f t="shared" si="26"/>
        <v>0</v>
      </c>
      <c r="I34" s="180">
        <f t="shared" si="26"/>
        <v>0</v>
      </c>
      <c r="J34" s="180">
        <f t="shared" si="26"/>
        <v>0</v>
      </c>
      <c r="K34" s="180">
        <f t="shared" si="26"/>
        <v>0</v>
      </c>
      <c r="L34" s="180">
        <f t="shared" si="26"/>
        <v>0</v>
      </c>
      <c r="M34" s="180">
        <f t="shared" si="26"/>
        <v>0</v>
      </c>
      <c r="N34" s="180">
        <f t="shared" si="26"/>
        <v>0</v>
      </c>
    </row>
    <row r="35" spans="1:14" ht="15" thickBot="1" x14ac:dyDescent="0.25">
      <c r="A35" s="4" t="s">
        <v>10</v>
      </c>
      <c r="B35" s="142">
        <f>leyingr!B36</f>
        <v>0</v>
      </c>
      <c r="C35" s="180">
        <f t="shared" si="1"/>
        <v>0</v>
      </c>
      <c r="D35" s="180">
        <f t="shared" ref="D35:N35" si="27">C35</f>
        <v>0</v>
      </c>
      <c r="E35" s="180">
        <f t="shared" si="27"/>
        <v>0</v>
      </c>
      <c r="F35" s="180">
        <f t="shared" si="27"/>
        <v>0</v>
      </c>
      <c r="G35" s="180">
        <f t="shared" si="27"/>
        <v>0</v>
      </c>
      <c r="H35" s="180">
        <f t="shared" si="27"/>
        <v>0</v>
      </c>
      <c r="I35" s="180">
        <f t="shared" si="27"/>
        <v>0</v>
      </c>
      <c r="J35" s="180">
        <f t="shared" si="27"/>
        <v>0</v>
      </c>
      <c r="K35" s="180">
        <f t="shared" si="27"/>
        <v>0</v>
      </c>
      <c r="L35" s="180">
        <f t="shared" si="27"/>
        <v>0</v>
      </c>
      <c r="M35" s="180">
        <f t="shared" si="27"/>
        <v>0</v>
      </c>
      <c r="N35" s="180">
        <f t="shared" si="27"/>
        <v>0</v>
      </c>
    </row>
    <row r="36" spans="1:14" ht="34.5" customHeight="1" thickBot="1" x14ac:dyDescent="0.25">
      <c r="A36" s="4" t="s">
        <v>26</v>
      </c>
      <c r="B36" s="142">
        <f>leyingr!B37</f>
        <v>0</v>
      </c>
      <c r="C36" s="180">
        <f t="shared" si="1"/>
        <v>0</v>
      </c>
      <c r="D36" s="180">
        <f t="shared" ref="D36:N36" si="28">C36</f>
        <v>0</v>
      </c>
      <c r="E36" s="180">
        <f t="shared" si="28"/>
        <v>0</v>
      </c>
      <c r="F36" s="180">
        <f t="shared" si="28"/>
        <v>0</v>
      </c>
      <c r="G36" s="180">
        <f t="shared" si="28"/>
        <v>0</v>
      </c>
      <c r="H36" s="180">
        <f t="shared" si="28"/>
        <v>0</v>
      </c>
      <c r="I36" s="180">
        <f t="shared" si="28"/>
        <v>0</v>
      </c>
      <c r="J36" s="180">
        <f t="shared" si="28"/>
        <v>0</v>
      </c>
      <c r="K36" s="180">
        <f t="shared" si="28"/>
        <v>0</v>
      </c>
      <c r="L36" s="180">
        <f t="shared" si="28"/>
        <v>0</v>
      </c>
      <c r="M36" s="180">
        <f t="shared" si="28"/>
        <v>0</v>
      </c>
      <c r="N36" s="180">
        <f t="shared" si="28"/>
        <v>0</v>
      </c>
    </row>
    <row r="37" spans="1:14" ht="15.75" thickBot="1" x14ac:dyDescent="0.25">
      <c r="A37" s="141" t="s">
        <v>27</v>
      </c>
      <c r="B37" s="142">
        <f>leyingr!B38</f>
        <v>31000</v>
      </c>
      <c r="C37" s="182">
        <f t="shared" si="1"/>
        <v>2583.3333333333335</v>
      </c>
      <c r="D37" s="182">
        <f t="shared" ref="D37:N37" si="29">C37</f>
        <v>2583.3333333333335</v>
      </c>
      <c r="E37" s="182">
        <f t="shared" si="29"/>
        <v>2583.3333333333335</v>
      </c>
      <c r="F37" s="182">
        <f t="shared" si="29"/>
        <v>2583.3333333333335</v>
      </c>
      <c r="G37" s="182">
        <f t="shared" si="29"/>
        <v>2583.3333333333335</v>
      </c>
      <c r="H37" s="182">
        <f t="shared" si="29"/>
        <v>2583.3333333333335</v>
      </c>
      <c r="I37" s="182">
        <f t="shared" si="29"/>
        <v>2583.3333333333335</v>
      </c>
      <c r="J37" s="182">
        <f t="shared" si="29"/>
        <v>2583.3333333333335</v>
      </c>
      <c r="K37" s="182">
        <f t="shared" si="29"/>
        <v>2583.3333333333335</v>
      </c>
      <c r="L37" s="182">
        <f t="shared" si="29"/>
        <v>2583.3333333333335</v>
      </c>
      <c r="M37" s="182">
        <f t="shared" si="29"/>
        <v>2583.3333333333335</v>
      </c>
      <c r="N37" s="182">
        <f t="shared" si="29"/>
        <v>2583.3333333333335</v>
      </c>
    </row>
    <row r="38" spans="1:14" ht="15" thickBot="1" x14ac:dyDescent="0.25">
      <c r="A38" s="4" t="s">
        <v>28</v>
      </c>
      <c r="B38" s="142">
        <f>leyingr!B39</f>
        <v>31000</v>
      </c>
      <c r="C38" s="180">
        <f t="shared" si="1"/>
        <v>2583.3333333333335</v>
      </c>
      <c r="D38" s="180">
        <f t="shared" ref="D38:N38" si="30">C38</f>
        <v>2583.3333333333335</v>
      </c>
      <c r="E38" s="180">
        <f t="shared" si="30"/>
        <v>2583.3333333333335</v>
      </c>
      <c r="F38" s="180">
        <f t="shared" si="30"/>
        <v>2583.3333333333335</v>
      </c>
      <c r="G38" s="180">
        <f t="shared" si="30"/>
        <v>2583.3333333333335</v>
      </c>
      <c r="H38" s="180">
        <f t="shared" si="30"/>
        <v>2583.3333333333335</v>
      </c>
      <c r="I38" s="180">
        <f t="shared" si="30"/>
        <v>2583.3333333333335</v>
      </c>
      <c r="J38" s="180">
        <f t="shared" si="30"/>
        <v>2583.3333333333335</v>
      </c>
      <c r="K38" s="180">
        <f t="shared" si="30"/>
        <v>2583.3333333333335</v>
      </c>
      <c r="L38" s="180">
        <f t="shared" si="30"/>
        <v>2583.3333333333335</v>
      </c>
      <c r="M38" s="180">
        <f t="shared" si="30"/>
        <v>2583.3333333333335</v>
      </c>
      <c r="N38" s="180">
        <f t="shared" si="30"/>
        <v>2583.3333333333335</v>
      </c>
    </row>
    <row r="39" spans="1:14" ht="15" thickBot="1" x14ac:dyDescent="0.25">
      <c r="A39" s="4" t="s">
        <v>29</v>
      </c>
      <c r="B39" s="142">
        <f>leyingr!B40</f>
        <v>0</v>
      </c>
      <c r="C39" s="180">
        <f t="shared" si="1"/>
        <v>0</v>
      </c>
      <c r="D39" s="180">
        <f t="shared" ref="D39:N39" si="31">C39</f>
        <v>0</v>
      </c>
      <c r="E39" s="180">
        <f t="shared" si="31"/>
        <v>0</v>
      </c>
      <c r="F39" s="180">
        <f t="shared" si="31"/>
        <v>0</v>
      </c>
      <c r="G39" s="180">
        <f t="shared" si="31"/>
        <v>0</v>
      </c>
      <c r="H39" s="180">
        <f t="shared" si="31"/>
        <v>0</v>
      </c>
      <c r="I39" s="180">
        <f t="shared" si="31"/>
        <v>0</v>
      </c>
      <c r="J39" s="180">
        <f t="shared" si="31"/>
        <v>0</v>
      </c>
      <c r="K39" s="180">
        <f t="shared" si="31"/>
        <v>0</v>
      </c>
      <c r="L39" s="180">
        <f t="shared" si="31"/>
        <v>0</v>
      </c>
      <c r="M39" s="180">
        <f t="shared" si="31"/>
        <v>0</v>
      </c>
      <c r="N39" s="180">
        <f t="shared" si="31"/>
        <v>0</v>
      </c>
    </row>
    <row r="40" spans="1:14" ht="33" customHeight="1" thickBot="1" x14ac:dyDescent="0.25">
      <c r="A40" s="4" t="s">
        <v>30</v>
      </c>
      <c r="B40" s="142">
        <f>leyingr!B41</f>
        <v>0</v>
      </c>
      <c r="C40" s="180">
        <f t="shared" si="1"/>
        <v>0</v>
      </c>
      <c r="D40" s="180">
        <f t="shared" ref="D40:N40" si="32">C40</f>
        <v>0</v>
      </c>
      <c r="E40" s="180">
        <f t="shared" si="32"/>
        <v>0</v>
      </c>
      <c r="F40" s="180">
        <f t="shared" si="32"/>
        <v>0</v>
      </c>
      <c r="G40" s="180">
        <f t="shared" si="32"/>
        <v>0</v>
      </c>
      <c r="H40" s="180">
        <f t="shared" si="32"/>
        <v>0</v>
      </c>
      <c r="I40" s="180">
        <f t="shared" si="32"/>
        <v>0</v>
      </c>
      <c r="J40" s="180">
        <f t="shared" si="32"/>
        <v>0</v>
      </c>
      <c r="K40" s="180">
        <f t="shared" si="32"/>
        <v>0</v>
      </c>
      <c r="L40" s="180">
        <f t="shared" si="32"/>
        <v>0</v>
      </c>
      <c r="M40" s="180">
        <f t="shared" si="32"/>
        <v>0</v>
      </c>
      <c r="N40" s="180">
        <f t="shared" si="32"/>
        <v>0</v>
      </c>
    </row>
    <row r="41" spans="1:14" ht="15.75" thickBot="1" x14ac:dyDescent="0.25">
      <c r="A41" s="141" t="s">
        <v>31</v>
      </c>
      <c r="B41" s="183">
        <f>leyingr!B42</f>
        <v>303000</v>
      </c>
      <c r="C41" s="182">
        <f t="shared" si="1"/>
        <v>25250</v>
      </c>
      <c r="D41" s="182">
        <f t="shared" ref="D41:N41" si="33">C41</f>
        <v>25250</v>
      </c>
      <c r="E41" s="182">
        <f t="shared" si="33"/>
        <v>25250</v>
      </c>
      <c r="F41" s="182">
        <f t="shared" si="33"/>
        <v>25250</v>
      </c>
      <c r="G41" s="182">
        <f t="shared" si="33"/>
        <v>25250</v>
      </c>
      <c r="H41" s="182">
        <f t="shared" si="33"/>
        <v>25250</v>
      </c>
      <c r="I41" s="182">
        <f t="shared" si="33"/>
        <v>25250</v>
      </c>
      <c r="J41" s="182">
        <f t="shared" si="33"/>
        <v>25250</v>
      </c>
      <c r="K41" s="182">
        <f t="shared" si="33"/>
        <v>25250</v>
      </c>
      <c r="L41" s="182">
        <f t="shared" si="33"/>
        <v>25250</v>
      </c>
      <c r="M41" s="182">
        <f t="shared" si="33"/>
        <v>25250</v>
      </c>
      <c r="N41" s="182">
        <f t="shared" si="33"/>
        <v>25250</v>
      </c>
    </row>
    <row r="42" spans="1:14" ht="15" thickBot="1" x14ac:dyDescent="0.25">
      <c r="A42" s="4" t="s">
        <v>32</v>
      </c>
      <c r="B42" s="142">
        <f>leyingr!B43</f>
        <v>303000</v>
      </c>
      <c r="C42" s="180">
        <f t="shared" si="1"/>
        <v>25250</v>
      </c>
      <c r="D42" s="180">
        <f t="shared" ref="D42:N42" si="34">C42</f>
        <v>25250</v>
      </c>
      <c r="E42" s="180">
        <f t="shared" si="34"/>
        <v>25250</v>
      </c>
      <c r="F42" s="180">
        <f t="shared" si="34"/>
        <v>25250</v>
      </c>
      <c r="G42" s="180">
        <f t="shared" si="34"/>
        <v>25250</v>
      </c>
      <c r="H42" s="180">
        <f t="shared" si="34"/>
        <v>25250</v>
      </c>
      <c r="I42" s="180">
        <f t="shared" si="34"/>
        <v>25250</v>
      </c>
      <c r="J42" s="180">
        <f t="shared" si="34"/>
        <v>25250</v>
      </c>
      <c r="K42" s="180">
        <f t="shared" si="34"/>
        <v>25250</v>
      </c>
      <c r="L42" s="180">
        <f t="shared" si="34"/>
        <v>25250</v>
      </c>
      <c r="M42" s="180">
        <f t="shared" si="34"/>
        <v>25250</v>
      </c>
      <c r="N42" s="180">
        <f t="shared" si="34"/>
        <v>25250</v>
      </c>
    </row>
    <row r="43" spans="1:14" ht="15" thickBot="1" x14ac:dyDescent="0.25">
      <c r="A43" s="4" t="s">
        <v>33</v>
      </c>
      <c r="B43" s="142">
        <f>leyingr!B44</f>
        <v>0</v>
      </c>
      <c r="C43" s="180">
        <f t="shared" si="1"/>
        <v>0</v>
      </c>
      <c r="D43" s="180">
        <f t="shared" ref="D43:N43" si="35">C43</f>
        <v>0</v>
      </c>
      <c r="E43" s="180">
        <f t="shared" si="35"/>
        <v>0</v>
      </c>
      <c r="F43" s="180">
        <f t="shared" si="35"/>
        <v>0</v>
      </c>
      <c r="G43" s="180">
        <f t="shared" si="35"/>
        <v>0</v>
      </c>
      <c r="H43" s="180">
        <f t="shared" si="35"/>
        <v>0</v>
      </c>
      <c r="I43" s="180">
        <f t="shared" si="35"/>
        <v>0</v>
      </c>
      <c r="J43" s="180">
        <f t="shared" si="35"/>
        <v>0</v>
      </c>
      <c r="K43" s="180">
        <f t="shared" si="35"/>
        <v>0</v>
      </c>
      <c r="L43" s="180">
        <f t="shared" si="35"/>
        <v>0</v>
      </c>
      <c r="M43" s="180">
        <f t="shared" si="35"/>
        <v>0</v>
      </c>
      <c r="N43" s="180">
        <f t="shared" si="35"/>
        <v>0</v>
      </c>
    </row>
    <row r="44" spans="1:14" ht="38.25" customHeight="1" thickBot="1" x14ac:dyDescent="0.25">
      <c r="A44" s="4" t="s">
        <v>34</v>
      </c>
      <c r="B44" s="142">
        <f>leyingr!B45</f>
        <v>0</v>
      </c>
      <c r="C44" s="180">
        <f t="shared" si="1"/>
        <v>0</v>
      </c>
      <c r="D44" s="180">
        <f t="shared" ref="D44:N44" si="36">C44</f>
        <v>0</v>
      </c>
      <c r="E44" s="180">
        <f t="shared" si="36"/>
        <v>0</v>
      </c>
      <c r="F44" s="180">
        <f t="shared" si="36"/>
        <v>0</v>
      </c>
      <c r="G44" s="180">
        <f t="shared" si="36"/>
        <v>0</v>
      </c>
      <c r="H44" s="180">
        <f t="shared" si="36"/>
        <v>0</v>
      </c>
      <c r="I44" s="180">
        <f t="shared" si="36"/>
        <v>0</v>
      </c>
      <c r="J44" s="180">
        <f t="shared" si="36"/>
        <v>0</v>
      </c>
      <c r="K44" s="180">
        <f t="shared" si="36"/>
        <v>0</v>
      </c>
      <c r="L44" s="180">
        <f t="shared" si="36"/>
        <v>0</v>
      </c>
      <c r="M44" s="180">
        <f t="shared" si="36"/>
        <v>0</v>
      </c>
      <c r="N44" s="180">
        <f t="shared" si="36"/>
        <v>0</v>
      </c>
    </row>
    <row r="45" spans="1:14" ht="15" thickBot="1" x14ac:dyDescent="0.25">
      <c r="A45" s="4" t="s">
        <v>35</v>
      </c>
      <c r="B45" s="142">
        <f>leyingr!B46</f>
        <v>0</v>
      </c>
      <c r="C45" s="180">
        <f t="shared" si="1"/>
        <v>0</v>
      </c>
      <c r="D45" s="180">
        <f t="shared" ref="D45:N45" si="37">C45</f>
        <v>0</v>
      </c>
      <c r="E45" s="180">
        <f t="shared" si="37"/>
        <v>0</v>
      </c>
      <c r="F45" s="180">
        <f t="shared" si="37"/>
        <v>0</v>
      </c>
      <c r="G45" s="180">
        <f t="shared" si="37"/>
        <v>0</v>
      </c>
      <c r="H45" s="180">
        <f t="shared" si="37"/>
        <v>0</v>
      </c>
      <c r="I45" s="180">
        <f t="shared" si="37"/>
        <v>0</v>
      </c>
      <c r="J45" s="180">
        <f t="shared" si="37"/>
        <v>0</v>
      </c>
      <c r="K45" s="180">
        <f t="shared" si="37"/>
        <v>0</v>
      </c>
      <c r="L45" s="180">
        <f t="shared" si="37"/>
        <v>0</v>
      </c>
      <c r="M45" s="180">
        <f t="shared" si="37"/>
        <v>0</v>
      </c>
      <c r="N45" s="180">
        <f t="shared" si="37"/>
        <v>0</v>
      </c>
    </row>
    <row r="46" spans="1:14" ht="21.75" customHeight="1" thickBot="1" x14ac:dyDescent="0.25">
      <c r="A46" s="4" t="s">
        <v>36</v>
      </c>
      <c r="B46" s="142">
        <f>leyingr!B47</f>
        <v>0</v>
      </c>
      <c r="C46" s="180">
        <f t="shared" si="1"/>
        <v>0</v>
      </c>
      <c r="D46" s="180">
        <f t="shared" ref="D46:N46" si="38">C46</f>
        <v>0</v>
      </c>
      <c r="E46" s="180">
        <f t="shared" si="38"/>
        <v>0</v>
      </c>
      <c r="F46" s="180">
        <f t="shared" si="38"/>
        <v>0</v>
      </c>
      <c r="G46" s="180">
        <f t="shared" si="38"/>
        <v>0</v>
      </c>
      <c r="H46" s="180">
        <f t="shared" si="38"/>
        <v>0</v>
      </c>
      <c r="I46" s="180">
        <f t="shared" si="38"/>
        <v>0</v>
      </c>
      <c r="J46" s="180">
        <f t="shared" si="38"/>
        <v>0</v>
      </c>
      <c r="K46" s="180">
        <f t="shared" si="38"/>
        <v>0</v>
      </c>
      <c r="L46" s="180">
        <f t="shared" si="38"/>
        <v>0</v>
      </c>
      <c r="M46" s="180">
        <f t="shared" si="38"/>
        <v>0</v>
      </c>
      <c r="N46" s="180">
        <f t="shared" si="38"/>
        <v>0</v>
      </c>
    </row>
    <row r="47" spans="1:14" ht="18.75" customHeight="1" thickBot="1" x14ac:dyDescent="0.25">
      <c r="A47" s="4" t="s">
        <v>37</v>
      </c>
      <c r="B47" s="142">
        <f>leyingr!B48</f>
        <v>0</v>
      </c>
      <c r="C47" s="180">
        <f t="shared" si="1"/>
        <v>0</v>
      </c>
      <c r="D47" s="180">
        <f t="shared" ref="D47:N47" si="39">C47</f>
        <v>0</v>
      </c>
      <c r="E47" s="180">
        <f t="shared" si="39"/>
        <v>0</v>
      </c>
      <c r="F47" s="180">
        <f t="shared" si="39"/>
        <v>0</v>
      </c>
      <c r="G47" s="180">
        <f t="shared" si="39"/>
        <v>0</v>
      </c>
      <c r="H47" s="180">
        <f t="shared" si="39"/>
        <v>0</v>
      </c>
      <c r="I47" s="180">
        <f t="shared" si="39"/>
        <v>0</v>
      </c>
      <c r="J47" s="180">
        <f t="shared" si="39"/>
        <v>0</v>
      </c>
      <c r="K47" s="180">
        <f t="shared" si="39"/>
        <v>0</v>
      </c>
      <c r="L47" s="180">
        <f t="shared" si="39"/>
        <v>0</v>
      </c>
      <c r="M47" s="180">
        <f t="shared" si="39"/>
        <v>0</v>
      </c>
      <c r="N47" s="180">
        <f t="shared" si="39"/>
        <v>0</v>
      </c>
    </row>
    <row r="48" spans="1:14" ht="29.25" thickBot="1" x14ac:dyDescent="0.25">
      <c r="A48" s="4" t="s">
        <v>38</v>
      </c>
      <c r="B48" s="142">
        <f>leyingr!B49</f>
        <v>0</v>
      </c>
      <c r="C48" s="180">
        <f t="shared" si="1"/>
        <v>0</v>
      </c>
      <c r="D48" s="180">
        <f t="shared" ref="D48:N48" si="40">C48</f>
        <v>0</v>
      </c>
      <c r="E48" s="180">
        <f t="shared" si="40"/>
        <v>0</v>
      </c>
      <c r="F48" s="180">
        <f t="shared" si="40"/>
        <v>0</v>
      </c>
      <c r="G48" s="180">
        <f t="shared" si="40"/>
        <v>0</v>
      </c>
      <c r="H48" s="180">
        <f t="shared" si="40"/>
        <v>0</v>
      </c>
      <c r="I48" s="180">
        <f t="shared" si="40"/>
        <v>0</v>
      </c>
      <c r="J48" s="180">
        <f t="shared" si="40"/>
        <v>0</v>
      </c>
      <c r="K48" s="180">
        <f t="shared" si="40"/>
        <v>0</v>
      </c>
      <c r="L48" s="180">
        <f t="shared" si="40"/>
        <v>0</v>
      </c>
      <c r="M48" s="180">
        <f t="shared" si="40"/>
        <v>0</v>
      </c>
      <c r="N48" s="180">
        <f t="shared" si="40"/>
        <v>0</v>
      </c>
    </row>
    <row r="49" spans="1:14" ht="15.75" thickBot="1" x14ac:dyDescent="0.25">
      <c r="A49" s="141" t="s">
        <v>39</v>
      </c>
      <c r="B49" s="183">
        <f>leyingr!B50</f>
        <v>38680720</v>
      </c>
      <c r="C49" s="182">
        <f t="shared" si="1"/>
        <v>3223393.3333333335</v>
      </c>
      <c r="D49" s="182">
        <f t="shared" ref="D49:N49" si="41">C49</f>
        <v>3223393.3333333335</v>
      </c>
      <c r="E49" s="182">
        <f t="shared" si="41"/>
        <v>3223393.3333333335</v>
      </c>
      <c r="F49" s="182">
        <f t="shared" si="41"/>
        <v>3223393.3333333335</v>
      </c>
      <c r="G49" s="182">
        <f t="shared" si="41"/>
        <v>3223393.3333333335</v>
      </c>
      <c r="H49" s="182">
        <f t="shared" si="41"/>
        <v>3223393.3333333335</v>
      </c>
      <c r="I49" s="182">
        <f t="shared" si="41"/>
        <v>3223393.3333333335</v>
      </c>
      <c r="J49" s="182">
        <f t="shared" si="41"/>
        <v>3223393.3333333335</v>
      </c>
      <c r="K49" s="182">
        <f t="shared" si="41"/>
        <v>3223393.3333333335</v>
      </c>
      <c r="L49" s="182">
        <f t="shared" si="41"/>
        <v>3223393.3333333335</v>
      </c>
      <c r="M49" s="182">
        <f t="shared" si="41"/>
        <v>3223393.3333333335</v>
      </c>
      <c r="N49" s="182">
        <f t="shared" si="41"/>
        <v>3223393.3333333335</v>
      </c>
    </row>
    <row r="50" spans="1:14" ht="15" thickBot="1" x14ac:dyDescent="0.25">
      <c r="A50" s="4" t="s">
        <v>40</v>
      </c>
      <c r="B50" s="142">
        <f>leyingr!B51</f>
        <v>29766494</v>
      </c>
      <c r="C50" s="180">
        <f t="shared" si="1"/>
        <v>2480541.1666666665</v>
      </c>
      <c r="D50" s="180">
        <f t="shared" ref="D50:N50" si="42">C50</f>
        <v>2480541.1666666665</v>
      </c>
      <c r="E50" s="180">
        <f t="shared" si="42"/>
        <v>2480541.1666666665</v>
      </c>
      <c r="F50" s="180">
        <f t="shared" si="42"/>
        <v>2480541.1666666665</v>
      </c>
      <c r="G50" s="180">
        <f t="shared" si="42"/>
        <v>2480541.1666666665</v>
      </c>
      <c r="H50" s="180">
        <f t="shared" si="42"/>
        <v>2480541.1666666665</v>
      </c>
      <c r="I50" s="180">
        <f t="shared" si="42"/>
        <v>2480541.1666666665</v>
      </c>
      <c r="J50" s="180">
        <f t="shared" si="42"/>
        <v>2480541.1666666665</v>
      </c>
      <c r="K50" s="180">
        <f t="shared" si="42"/>
        <v>2480541.1666666665</v>
      </c>
      <c r="L50" s="180">
        <f t="shared" si="42"/>
        <v>2480541.1666666665</v>
      </c>
      <c r="M50" s="180">
        <f t="shared" si="42"/>
        <v>2480541.1666666665</v>
      </c>
      <c r="N50" s="180">
        <f t="shared" si="42"/>
        <v>2480541.1666666665</v>
      </c>
    </row>
    <row r="51" spans="1:14" ht="15" thickBot="1" x14ac:dyDescent="0.25">
      <c r="A51" s="4" t="s">
        <v>41</v>
      </c>
      <c r="B51" s="142">
        <f>leyingr!B52</f>
        <v>8914226</v>
      </c>
      <c r="C51" s="180">
        <f t="shared" si="1"/>
        <v>742852.16666666663</v>
      </c>
      <c r="D51" s="180">
        <f t="shared" ref="D51:N51" si="43">C51</f>
        <v>742852.16666666663</v>
      </c>
      <c r="E51" s="180">
        <f t="shared" si="43"/>
        <v>742852.16666666663</v>
      </c>
      <c r="F51" s="180">
        <f t="shared" si="43"/>
        <v>742852.16666666663</v>
      </c>
      <c r="G51" s="180">
        <f t="shared" si="43"/>
        <v>742852.16666666663</v>
      </c>
      <c r="H51" s="180">
        <f t="shared" si="43"/>
        <v>742852.16666666663</v>
      </c>
      <c r="I51" s="180">
        <f t="shared" si="43"/>
        <v>742852.16666666663</v>
      </c>
      <c r="J51" s="180">
        <f t="shared" si="43"/>
        <v>742852.16666666663</v>
      </c>
      <c r="K51" s="180">
        <f t="shared" si="43"/>
        <v>742852.16666666663</v>
      </c>
      <c r="L51" s="180">
        <f t="shared" si="43"/>
        <v>742852.16666666663</v>
      </c>
      <c r="M51" s="180">
        <f t="shared" si="43"/>
        <v>742852.16666666663</v>
      </c>
      <c r="N51" s="180">
        <f t="shared" si="43"/>
        <v>742852.16666666663</v>
      </c>
    </row>
    <row r="52" spans="1:14" ht="15" thickBot="1" x14ac:dyDescent="0.25">
      <c r="A52" s="4" t="s">
        <v>42</v>
      </c>
      <c r="B52" s="142">
        <f>leyingr!B53</f>
        <v>0</v>
      </c>
      <c r="C52" s="180">
        <f t="shared" si="1"/>
        <v>0</v>
      </c>
      <c r="D52" s="180">
        <f t="shared" ref="D52:N52" si="44">C52</f>
        <v>0</v>
      </c>
      <c r="E52" s="180">
        <f t="shared" si="44"/>
        <v>0</v>
      </c>
      <c r="F52" s="180">
        <f t="shared" si="44"/>
        <v>0</v>
      </c>
      <c r="G52" s="180">
        <f t="shared" si="44"/>
        <v>0</v>
      </c>
      <c r="H52" s="180">
        <f t="shared" si="44"/>
        <v>0</v>
      </c>
      <c r="I52" s="180">
        <f t="shared" si="44"/>
        <v>0</v>
      </c>
      <c r="J52" s="180">
        <f t="shared" si="44"/>
        <v>0</v>
      </c>
      <c r="K52" s="180">
        <f t="shared" si="44"/>
        <v>0</v>
      </c>
      <c r="L52" s="180">
        <f t="shared" si="44"/>
        <v>0</v>
      </c>
      <c r="M52" s="180">
        <f t="shared" si="44"/>
        <v>0</v>
      </c>
      <c r="N52" s="180">
        <f t="shared" si="44"/>
        <v>0</v>
      </c>
    </row>
    <row r="53" spans="1:14" ht="15" thickBot="1" x14ac:dyDescent="0.25">
      <c r="A53" s="4" t="s">
        <v>43</v>
      </c>
      <c r="B53" s="142">
        <f>leyingr!B54</f>
        <v>0</v>
      </c>
      <c r="C53" s="180">
        <f t="shared" si="1"/>
        <v>0</v>
      </c>
      <c r="D53" s="180">
        <f t="shared" ref="D53:N53" si="45">C53</f>
        <v>0</v>
      </c>
      <c r="E53" s="180">
        <f t="shared" si="45"/>
        <v>0</v>
      </c>
      <c r="F53" s="180">
        <f t="shared" si="45"/>
        <v>0</v>
      </c>
      <c r="G53" s="180">
        <f t="shared" si="45"/>
        <v>0</v>
      </c>
      <c r="H53" s="180">
        <f t="shared" si="45"/>
        <v>0</v>
      </c>
      <c r="I53" s="180">
        <f t="shared" si="45"/>
        <v>0</v>
      </c>
      <c r="J53" s="180">
        <f t="shared" si="45"/>
        <v>0</v>
      </c>
      <c r="K53" s="180">
        <f t="shared" si="45"/>
        <v>0</v>
      </c>
      <c r="L53" s="180">
        <f t="shared" si="45"/>
        <v>0</v>
      </c>
      <c r="M53" s="180">
        <f t="shared" si="45"/>
        <v>0</v>
      </c>
      <c r="N53" s="180">
        <f t="shared" si="45"/>
        <v>0</v>
      </c>
    </row>
    <row r="54" spans="1:14" ht="15" thickBot="1" x14ac:dyDescent="0.25">
      <c r="A54" s="4" t="s">
        <v>44</v>
      </c>
      <c r="B54" s="142"/>
      <c r="C54" s="180">
        <f t="shared" si="1"/>
        <v>0</v>
      </c>
      <c r="D54" s="180">
        <f t="shared" ref="D54:N54" si="46">C54</f>
        <v>0</v>
      </c>
      <c r="E54" s="180">
        <f t="shared" si="46"/>
        <v>0</v>
      </c>
      <c r="F54" s="180">
        <f t="shared" si="46"/>
        <v>0</v>
      </c>
      <c r="G54" s="180">
        <f t="shared" si="46"/>
        <v>0</v>
      </c>
      <c r="H54" s="180">
        <f t="shared" si="46"/>
        <v>0</v>
      </c>
      <c r="I54" s="180">
        <f t="shared" si="46"/>
        <v>0</v>
      </c>
      <c r="J54" s="180">
        <f t="shared" si="46"/>
        <v>0</v>
      </c>
      <c r="K54" s="180">
        <f t="shared" si="46"/>
        <v>0</v>
      </c>
      <c r="L54" s="180">
        <f t="shared" si="46"/>
        <v>0</v>
      </c>
      <c r="M54" s="180">
        <f t="shared" si="46"/>
        <v>0</v>
      </c>
      <c r="N54" s="180">
        <f t="shared" si="46"/>
        <v>0</v>
      </c>
    </row>
    <row r="55" spans="1:14" ht="15" thickBot="1" x14ac:dyDescent="0.25">
      <c r="A55" s="4" t="s">
        <v>45</v>
      </c>
      <c r="B55" s="142"/>
      <c r="C55" s="180">
        <f t="shared" si="1"/>
        <v>0</v>
      </c>
      <c r="D55" s="180">
        <f t="shared" ref="D55:N55" si="47">C55</f>
        <v>0</v>
      </c>
      <c r="E55" s="180">
        <f t="shared" si="47"/>
        <v>0</v>
      </c>
      <c r="F55" s="180">
        <f t="shared" si="47"/>
        <v>0</v>
      </c>
      <c r="G55" s="180">
        <f t="shared" si="47"/>
        <v>0</v>
      </c>
      <c r="H55" s="180">
        <f t="shared" si="47"/>
        <v>0</v>
      </c>
      <c r="I55" s="180">
        <f t="shared" si="47"/>
        <v>0</v>
      </c>
      <c r="J55" s="180">
        <f t="shared" si="47"/>
        <v>0</v>
      </c>
      <c r="K55" s="180">
        <f t="shared" si="47"/>
        <v>0</v>
      </c>
      <c r="L55" s="180">
        <f t="shared" si="47"/>
        <v>0</v>
      </c>
      <c r="M55" s="180">
        <f t="shared" si="47"/>
        <v>0</v>
      </c>
      <c r="N55" s="180">
        <f t="shared" si="47"/>
        <v>0</v>
      </c>
    </row>
    <row r="56" spans="1:14" ht="15" thickBot="1" x14ac:dyDescent="0.25">
      <c r="A56" s="4" t="s">
        <v>46</v>
      </c>
      <c r="B56" s="142"/>
      <c r="C56" s="180">
        <f t="shared" si="1"/>
        <v>0</v>
      </c>
      <c r="D56" s="180">
        <f t="shared" ref="D56:N56" si="48">C56</f>
        <v>0</v>
      </c>
      <c r="E56" s="180">
        <f t="shared" si="48"/>
        <v>0</v>
      </c>
      <c r="F56" s="180">
        <f t="shared" si="48"/>
        <v>0</v>
      </c>
      <c r="G56" s="180">
        <f t="shared" si="48"/>
        <v>0</v>
      </c>
      <c r="H56" s="180">
        <f t="shared" si="48"/>
        <v>0</v>
      </c>
      <c r="I56" s="180">
        <f t="shared" si="48"/>
        <v>0</v>
      </c>
      <c r="J56" s="180">
        <f t="shared" si="48"/>
        <v>0</v>
      </c>
      <c r="K56" s="180">
        <f t="shared" si="48"/>
        <v>0</v>
      </c>
      <c r="L56" s="180">
        <f t="shared" si="48"/>
        <v>0</v>
      </c>
      <c r="M56" s="180">
        <f t="shared" si="48"/>
        <v>0</v>
      </c>
      <c r="N56" s="180">
        <f t="shared" si="48"/>
        <v>0</v>
      </c>
    </row>
    <row r="57" spans="1:14" ht="15" thickBot="1" x14ac:dyDescent="0.25">
      <c r="A57" s="4" t="s">
        <v>47</v>
      </c>
      <c r="B57" s="142"/>
      <c r="C57" s="180">
        <f t="shared" si="1"/>
        <v>0</v>
      </c>
      <c r="D57" s="180">
        <f t="shared" ref="D57:N57" si="49">C57</f>
        <v>0</v>
      </c>
      <c r="E57" s="180">
        <f t="shared" si="49"/>
        <v>0</v>
      </c>
      <c r="F57" s="180">
        <f t="shared" si="49"/>
        <v>0</v>
      </c>
      <c r="G57" s="180">
        <f t="shared" si="49"/>
        <v>0</v>
      </c>
      <c r="H57" s="180">
        <f t="shared" si="49"/>
        <v>0</v>
      </c>
      <c r="I57" s="180">
        <f t="shared" si="49"/>
        <v>0</v>
      </c>
      <c r="J57" s="180">
        <f t="shared" si="49"/>
        <v>0</v>
      </c>
      <c r="K57" s="180">
        <f t="shared" si="49"/>
        <v>0</v>
      </c>
      <c r="L57" s="180">
        <f t="shared" si="49"/>
        <v>0</v>
      </c>
      <c r="M57" s="180">
        <f t="shared" si="49"/>
        <v>0</v>
      </c>
      <c r="N57" s="180">
        <f t="shared" si="49"/>
        <v>0</v>
      </c>
    </row>
    <row r="58" spans="1:14" ht="15" thickBot="1" x14ac:dyDescent="0.25">
      <c r="A58" s="4" t="s">
        <v>48</v>
      </c>
      <c r="B58" s="142"/>
      <c r="C58" s="180">
        <f t="shared" si="1"/>
        <v>0</v>
      </c>
      <c r="D58" s="180">
        <f t="shared" ref="D58:N58" si="50">C58</f>
        <v>0</v>
      </c>
      <c r="E58" s="180">
        <f t="shared" si="50"/>
        <v>0</v>
      </c>
      <c r="F58" s="180">
        <f t="shared" si="50"/>
        <v>0</v>
      </c>
      <c r="G58" s="180">
        <f t="shared" si="50"/>
        <v>0</v>
      </c>
      <c r="H58" s="180">
        <f t="shared" si="50"/>
        <v>0</v>
      </c>
      <c r="I58" s="180">
        <f t="shared" si="50"/>
        <v>0</v>
      </c>
      <c r="J58" s="180">
        <f t="shared" si="50"/>
        <v>0</v>
      </c>
      <c r="K58" s="180">
        <f t="shared" si="50"/>
        <v>0</v>
      </c>
      <c r="L58" s="180">
        <f t="shared" si="50"/>
        <v>0</v>
      </c>
      <c r="M58" s="180">
        <f t="shared" si="50"/>
        <v>0</v>
      </c>
      <c r="N58" s="180">
        <f t="shared" si="50"/>
        <v>0</v>
      </c>
    </row>
    <row r="59" spans="1:14" ht="15" thickBot="1" x14ac:dyDescent="0.25">
      <c r="A59" s="4" t="s">
        <v>49</v>
      </c>
      <c r="B59" s="142"/>
      <c r="C59" s="180">
        <f t="shared" si="1"/>
        <v>0</v>
      </c>
      <c r="D59" s="180">
        <f t="shared" ref="D59:N59" si="51">C59</f>
        <v>0</v>
      </c>
      <c r="E59" s="180">
        <f t="shared" si="51"/>
        <v>0</v>
      </c>
      <c r="F59" s="180">
        <f t="shared" si="51"/>
        <v>0</v>
      </c>
      <c r="G59" s="180">
        <f t="shared" si="51"/>
        <v>0</v>
      </c>
      <c r="H59" s="180">
        <f t="shared" si="51"/>
        <v>0</v>
      </c>
      <c r="I59" s="180">
        <f t="shared" si="51"/>
        <v>0</v>
      </c>
      <c r="J59" s="180">
        <f t="shared" si="51"/>
        <v>0</v>
      </c>
      <c r="K59" s="180">
        <f t="shared" si="51"/>
        <v>0</v>
      </c>
      <c r="L59" s="180">
        <f t="shared" si="51"/>
        <v>0</v>
      </c>
      <c r="M59" s="180">
        <f t="shared" si="51"/>
        <v>0</v>
      </c>
      <c r="N59" s="180">
        <f t="shared" si="51"/>
        <v>0</v>
      </c>
    </row>
    <row r="60" spans="1:14" ht="15" thickBot="1" x14ac:dyDescent="0.25">
      <c r="A60" s="4" t="s">
        <v>50</v>
      </c>
      <c r="B60" s="142"/>
      <c r="C60" s="180">
        <f t="shared" si="1"/>
        <v>0</v>
      </c>
      <c r="D60" s="180">
        <f t="shared" ref="D60:N60" si="52">C60</f>
        <v>0</v>
      </c>
      <c r="E60" s="180">
        <f t="shared" si="52"/>
        <v>0</v>
      </c>
      <c r="F60" s="180">
        <f t="shared" si="52"/>
        <v>0</v>
      </c>
      <c r="G60" s="180">
        <f t="shared" si="52"/>
        <v>0</v>
      </c>
      <c r="H60" s="180">
        <f t="shared" si="52"/>
        <v>0</v>
      </c>
      <c r="I60" s="180">
        <f t="shared" si="52"/>
        <v>0</v>
      </c>
      <c r="J60" s="180">
        <f t="shared" si="52"/>
        <v>0</v>
      </c>
      <c r="K60" s="180">
        <f t="shared" si="52"/>
        <v>0</v>
      </c>
      <c r="L60" s="180">
        <f t="shared" si="52"/>
        <v>0</v>
      </c>
      <c r="M60" s="180">
        <f t="shared" si="52"/>
        <v>0</v>
      </c>
      <c r="N60" s="180">
        <f t="shared" si="52"/>
        <v>0</v>
      </c>
    </row>
    <row r="61" spans="1:14" ht="15" thickBot="1" x14ac:dyDescent="0.25">
      <c r="A61" s="4" t="s">
        <v>51</v>
      </c>
      <c r="B61" s="142"/>
      <c r="C61" s="180">
        <f t="shared" si="1"/>
        <v>0</v>
      </c>
      <c r="D61" s="180">
        <f t="shared" ref="D61:N61" si="53">C61</f>
        <v>0</v>
      </c>
      <c r="E61" s="180">
        <f t="shared" si="53"/>
        <v>0</v>
      </c>
      <c r="F61" s="180">
        <f t="shared" si="53"/>
        <v>0</v>
      </c>
      <c r="G61" s="180">
        <f t="shared" si="53"/>
        <v>0</v>
      </c>
      <c r="H61" s="180">
        <f t="shared" si="53"/>
        <v>0</v>
      </c>
      <c r="I61" s="180">
        <f t="shared" si="53"/>
        <v>0</v>
      </c>
      <c r="J61" s="180">
        <f t="shared" si="53"/>
        <v>0</v>
      </c>
      <c r="K61" s="180">
        <f t="shared" si="53"/>
        <v>0</v>
      </c>
      <c r="L61" s="180">
        <f t="shared" si="53"/>
        <v>0</v>
      </c>
      <c r="M61" s="180">
        <f t="shared" si="53"/>
        <v>0</v>
      </c>
      <c r="N61" s="180">
        <f t="shared" si="53"/>
        <v>0</v>
      </c>
    </row>
    <row r="62" spans="1:14" ht="15" thickBot="1" x14ac:dyDescent="0.25">
      <c r="A62" s="4" t="s">
        <v>52</v>
      </c>
      <c r="B62" s="142"/>
      <c r="C62" s="180">
        <f t="shared" si="1"/>
        <v>0</v>
      </c>
      <c r="D62" s="180">
        <f t="shared" ref="D62:N62" si="54">C62</f>
        <v>0</v>
      </c>
      <c r="E62" s="180">
        <f t="shared" si="54"/>
        <v>0</v>
      </c>
      <c r="F62" s="180">
        <f t="shared" si="54"/>
        <v>0</v>
      </c>
      <c r="G62" s="180">
        <f t="shared" si="54"/>
        <v>0</v>
      </c>
      <c r="H62" s="180">
        <f t="shared" si="54"/>
        <v>0</v>
      </c>
      <c r="I62" s="180">
        <f t="shared" si="54"/>
        <v>0</v>
      </c>
      <c r="J62" s="180">
        <f t="shared" si="54"/>
        <v>0</v>
      </c>
      <c r="K62" s="180">
        <f t="shared" si="54"/>
        <v>0</v>
      </c>
      <c r="L62" s="180">
        <f t="shared" si="54"/>
        <v>0</v>
      </c>
      <c r="M62" s="180">
        <f t="shared" si="54"/>
        <v>0</v>
      </c>
      <c r="N62" s="180">
        <f t="shared" si="54"/>
        <v>0</v>
      </c>
    </row>
    <row r="63" spans="1:14" ht="13.5" thickBot="1" x14ac:dyDescent="0.25">
      <c r="A63" s="11"/>
      <c r="B63" s="10"/>
      <c r="C63" s="10"/>
      <c r="D63" s="180">
        <f t="shared" ref="D63:N63" si="55">C63</f>
        <v>0</v>
      </c>
      <c r="E63" s="180">
        <f t="shared" si="55"/>
        <v>0</v>
      </c>
      <c r="F63" s="180">
        <f t="shared" si="55"/>
        <v>0</v>
      </c>
      <c r="G63" s="180">
        <f t="shared" si="55"/>
        <v>0</v>
      </c>
      <c r="H63" s="180">
        <f t="shared" si="55"/>
        <v>0</v>
      </c>
      <c r="I63" s="180">
        <f t="shared" si="55"/>
        <v>0</v>
      </c>
      <c r="J63" s="180">
        <f t="shared" si="55"/>
        <v>0</v>
      </c>
      <c r="K63" s="180">
        <f t="shared" si="55"/>
        <v>0</v>
      </c>
      <c r="L63" s="180">
        <f t="shared" si="55"/>
        <v>0</v>
      </c>
      <c r="M63" s="180">
        <f t="shared" si="55"/>
        <v>0</v>
      </c>
      <c r="N63" s="180">
        <f t="shared" si="55"/>
        <v>0</v>
      </c>
    </row>
  </sheetData>
  <mergeCells count="2">
    <mergeCell ref="A7:N7"/>
    <mergeCell ref="A5:N5"/>
  </mergeCells>
  <pageMargins left="0.70866141732283472" right="0.70866141732283472" top="0.35433070866141736" bottom="0.35433070866141736" header="0.31496062992125984" footer="0.31496062992125984"/>
  <pageSetup scale="50" orientation="landscape"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N156"/>
  <sheetViews>
    <sheetView workbookViewId="0">
      <selection activeCell="A10" sqref="A10"/>
    </sheetView>
  </sheetViews>
  <sheetFormatPr baseColWidth="10" defaultRowHeight="12.75" x14ac:dyDescent="0.2"/>
  <cols>
    <col min="1" max="1" width="46" style="185" customWidth="1"/>
    <col min="2" max="2" width="17.28515625" style="185" customWidth="1"/>
    <col min="3" max="5" width="14.42578125" style="185" bestFit="1" customWidth="1"/>
    <col min="6" max="6" width="14.85546875" style="185" customWidth="1"/>
    <col min="7" max="7" width="13.28515625" style="185" customWidth="1"/>
    <col min="8" max="8" width="13.85546875" style="185" customWidth="1"/>
    <col min="9" max="9" width="12.85546875" style="185" customWidth="1"/>
    <col min="10" max="10" width="14" style="185" customWidth="1"/>
    <col min="11" max="11" width="13.85546875" style="185" customWidth="1"/>
    <col min="12" max="12" width="13.5703125" style="185" customWidth="1"/>
    <col min="13" max="13" width="14.28515625" style="185" customWidth="1"/>
    <col min="14" max="14" width="13.85546875" style="185" customWidth="1"/>
    <col min="15" max="16384" width="11.42578125" style="185"/>
  </cols>
  <sheetData>
    <row r="6" spans="1:14" ht="35.25" customHeight="1" x14ac:dyDescent="0.2">
      <c r="A6" s="291" t="s">
        <v>540</v>
      </c>
      <c r="B6" s="291"/>
      <c r="C6" s="291"/>
      <c r="D6" s="291"/>
      <c r="E6" s="291"/>
      <c r="F6" s="291"/>
      <c r="G6" s="291"/>
      <c r="H6" s="291"/>
      <c r="I6" s="291"/>
      <c r="J6" s="291"/>
      <c r="K6" s="291"/>
      <c r="L6" s="291"/>
      <c r="M6" s="291"/>
      <c r="N6" s="291"/>
    </row>
    <row r="7" spans="1:14" ht="13.5" thickBot="1" x14ac:dyDescent="0.25"/>
    <row r="8" spans="1:14" x14ac:dyDescent="0.2">
      <c r="A8" s="285" t="s">
        <v>479</v>
      </c>
      <c r="B8" s="286"/>
      <c r="C8" s="286"/>
      <c r="D8" s="286"/>
      <c r="E8" s="286"/>
      <c r="F8" s="286"/>
      <c r="G8" s="286"/>
      <c r="H8" s="286"/>
      <c r="I8" s="286"/>
      <c r="J8" s="286"/>
      <c r="K8" s="286"/>
      <c r="L8" s="286"/>
      <c r="M8" s="286"/>
      <c r="N8" s="287"/>
    </row>
    <row r="9" spans="1:14" ht="13.5" thickBot="1" x14ac:dyDescent="0.25">
      <c r="A9" s="288" t="s">
        <v>2128</v>
      </c>
      <c r="B9" s="289"/>
      <c r="C9" s="289"/>
      <c r="D9" s="289"/>
      <c r="E9" s="289"/>
      <c r="F9" s="289"/>
      <c r="G9" s="289"/>
      <c r="H9" s="289"/>
      <c r="I9" s="289"/>
      <c r="J9" s="289"/>
      <c r="K9" s="289"/>
      <c r="L9" s="289"/>
      <c r="M9" s="289"/>
      <c r="N9" s="290"/>
    </row>
    <row r="10" spans="1:14" ht="13.5" thickBot="1" x14ac:dyDescent="0.25">
      <c r="A10" s="6"/>
      <c r="B10" s="7" t="s">
        <v>68</v>
      </c>
      <c r="C10" s="7" t="s">
        <v>69</v>
      </c>
      <c r="D10" s="7" t="s">
        <v>70</v>
      </c>
      <c r="E10" s="7" t="s">
        <v>71</v>
      </c>
      <c r="F10" s="7" t="s">
        <v>72</v>
      </c>
      <c r="G10" s="7" t="s">
        <v>73</v>
      </c>
      <c r="H10" s="7" t="s">
        <v>74</v>
      </c>
      <c r="I10" s="7" t="s">
        <v>75</v>
      </c>
      <c r="J10" s="7" t="s">
        <v>76</v>
      </c>
      <c r="K10" s="7" t="s">
        <v>77</v>
      </c>
      <c r="L10" s="7" t="s">
        <v>78</v>
      </c>
      <c r="M10" s="7" t="s">
        <v>79</v>
      </c>
      <c r="N10" s="15" t="s">
        <v>80</v>
      </c>
    </row>
    <row r="11" spans="1:14" ht="13.5" thickBot="1" x14ac:dyDescent="0.25">
      <c r="A11" s="9" t="s">
        <v>2</v>
      </c>
      <c r="B11" s="15"/>
      <c r="C11" s="15"/>
      <c r="D11" s="15"/>
      <c r="E11" s="15"/>
      <c r="F11" s="15"/>
      <c r="G11" s="15"/>
      <c r="H11" s="15"/>
      <c r="I11" s="15"/>
      <c r="J11" s="15"/>
      <c r="K11" s="15"/>
      <c r="L11" s="15"/>
      <c r="M11" s="15"/>
      <c r="N11" s="15"/>
    </row>
    <row r="12" spans="1:14" x14ac:dyDescent="0.2">
      <c r="A12" s="184"/>
    </row>
    <row r="13" spans="1:14" ht="15" x14ac:dyDescent="0.25">
      <c r="A13" s="217" t="s">
        <v>876</v>
      </c>
      <c r="B13" s="219">
        <f>SUM(B14:B27)</f>
        <v>19135955.600000001</v>
      </c>
      <c r="C13" s="186">
        <f>B13/12</f>
        <v>1594662.9666666668</v>
      </c>
      <c r="D13" s="186">
        <f>C13</f>
        <v>1594662.9666666668</v>
      </c>
      <c r="E13" s="186">
        <f>D13</f>
        <v>1594662.9666666668</v>
      </c>
      <c r="F13" s="186">
        <f t="shared" ref="F13:N13" si="0">E13</f>
        <v>1594662.9666666668</v>
      </c>
      <c r="G13" s="186">
        <f t="shared" si="0"/>
        <v>1594662.9666666668</v>
      </c>
      <c r="H13" s="186">
        <f t="shared" si="0"/>
        <v>1594662.9666666668</v>
      </c>
      <c r="I13" s="186">
        <f t="shared" si="0"/>
        <v>1594662.9666666668</v>
      </c>
      <c r="J13" s="186">
        <f t="shared" si="0"/>
        <v>1594662.9666666668</v>
      </c>
      <c r="K13" s="186">
        <f t="shared" si="0"/>
        <v>1594662.9666666668</v>
      </c>
      <c r="L13" s="186">
        <f t="shared" si="0"/>
        <v>1594662.9666666668</v>
      </c>
      <c r="M13" s="186">
        <f t="shared" si="0"/>
        <v>1594662.9666666668</v>
      </c>
      <c r="N13" s="186">
        <f t="shared" si="0"/>
        <v>1594662.9666666668</v>
      </c>
    </row>
    <row r="14" spans="1:14" ht="15" x14ac:dyDescent="0.25">
      <c r="A14" s="218"/>
      <c r="B14" s="219"/>
      <c r="C14" s="186">
        <f t="shared" ref="C14:C77" si="1">B14/12</f>
        <v>0</v>
      </c>
      <c r="D14" s="186">
        <f t="shared" ref="D14:N14" si="2">C14</f>
        <v>0</v>
      </c>
      <c r="E14" s="186">
        <f t="shared" si="2"/>
        <v>0</v>
      </c>
      <c r="F14" s="186">
        <f t="shared" si="2"/>
        <v>0</v>
      </c>
      <c r="G14" s="186">
        <f t="shared" si="2"/>
        <v>0</v>
      </c>
      <c r="H14" s="186">
        <f t="shared" si="2"/>
        <v>0</v>
      </c>
      <c r="I14" s="186">
        <f t="shared" si="2"/>
        <v>0</v>
      </c>
      <c r="J14" s="186">
        <f t="shared" si="2"/>
        <v>0</v>
      </c>
      <c r="K14" s="186">
        <f t="shared" si="2"/>
        <v>0</v>
      </c>
      <c r="L14" s="186">
        <f t="shared" si="2"/>
        <v>0</v>
      </c>
      <c r="M14" s="186">
        <f t="shared" si="2"/>
        <v>0</v>
      </c>
      <c r="N14" s="186">
        <f t="shared" si="2"/>
        <v>0</v>
      </c>
    </row>
    <row r="15" spans="1:14" ht="15" x14ac:dyDescent="0.25">
      <c r="A15" s="218" t="s">
        <v>877</v>
      </c>
      <c r="B15" s="219">
        <v>11658534</v>
      </c>
      <c r="C15" s="186">
        <f t="shared" si="1"/>
        <v>971544.5</v>
      </c>
      <c r="D15" s="186">
        <f t="shared" ref="D15:N15" si="3">C15</f>
        <v>971544.5</v>
      </c>
      <c r="E15" s="186">
        <f t="shared" si="3"/>
        <v>971544.5</v>
      </c>
      <c r="F15" s="186">
        <f t="shared" si="3"/>
        <v>971544.5</v>
      </c>
      <c r="G15" s="186">
        <f t="shared" si="3"/>
        <v>971544.5</v>
      </c>
      <c r="H15" s="186">
        <f t="shared" si="3"/>
        <v>971544.5</v>
      </c>
      <c r="I15" s="186">
        <f t="shared" si="3"/>
        <v>971544.5</v>
      </c>
      <c r="J15" s="186">
        <f t="shared" si="3"/>
        <v>971544.5</v>
      </c>
      <c r="K15" s="186">
        <f t="shared" si="3"/>
        <v>971544.5</v>
      </c>
      <c r="L15" s="186">
        <f t="shared" si="3"/>
        <v>971544.5</v>
      </c>
      <c r="M15" s="186">
        <f t="shared" si="3"/>
        <v>971544.5</v>
      </c>
      <c r="N15" s="186">
        <f t="shared" si="3"/>
        <v>971544.5</v>
      </c>
    </row>
    <row r="16" spans="1:14" ht="15" x14ac:dyDescent="0.25">
      <c r="A16" s="218"/>
      <c r="B16" s="219"/>
      <c r="C16" s="186">
        <f t="shared" si="1"/>
        <v>0</v>
      </c>
      <c r="D16" s="186">
        <f t="shared" ref="D16:N16" si="4">C16</f>
        <v>0</v>
      </c>
      <c r="E16" s="186">
        <f t="shared" si="4"/>
        <v>0</v>
      </c>
      <c r="F16" s="186">
        <f t="shared" si="4"/>
        <v>0</v>
      </c>
      <c r="G16" s="186">
        <f t="shared" si="4"/>
        <v>0</v>
      </c>
      <c r="H16" s="186">
        <f t="shared" si="4"/>
        <v>0</v>
      </c>
      <c r="I16" s="186">
        <f t="shared" si="4"/>
        <v>0</v>
      </c>
      <c r="J16" s="186">
        <f t="shared" si="4"/>
        <v>0</v>
      </c>
      <c r="K16" s="186">
        <f t="shared" si="4"/>
        <v>0</v>
      </c>
      <c r="L16" s="186">
        <f t="shared" si="4"/>
        <v>0</v>
      </c>
      <c r="M16" s="186">
        <f t="shared" si="4"/>
        <v>0</v>
      </c>
      <c r="N16" s="186">
        <f t="shared" si="4"/>
        <v>0</v>
      </c>
    </row>
    <row r="17" spans="1:14" ht="15" x14ac:dyDescent="0.25">
      <c r="A17" s="218" t="s">
        <v>878</v>
      </c>
      <c r="B17" s="219">
        <v>1814422</v>
      </c>
      <c r="C17" s="186">
        <f t="shared" si="1"/>
        <v>151201.83333333334</v>
      </c>
      <c r="D17" s="186">
        <f t="shared" ref="D17:N17" si="5">C17</f>
        <v>151201.83333333334</v>
      </c>
      <c r="E17" s="186">
        <f t="shared" si="5"/>
        <v>151201.83333333334</v>
      </c>
      <c r="F17" s="186">
        <f t="shared" si="5"/>
        <v>151201.83333333334</v>
      </c>
      <c r="G17" s="186">
        <f t="shared" si="5"/>
        <v>151201.83333333334</v>
      </c>
      <c r="H17" s="186">
        <f t="shared" si="5"/>
        <v>151201.83333333334</v>
      </c>
      <c r="I17" s="186">
        <f t="shared" si="5"/>
        <v>151201.83333333334</v>
      </c>
      <c r="J17" s="186">
        <f t="shared" si="5"/>
        <v>151201.83333333334</v>
      </c>
      <c r="K17" s="186">
        <f t="shared" si="5"/>
        <v>151201.83333333334</v>
      </c>
      <c r="L17" s="186">
        <f t="shared" si="5"/>
        <v>151201.83333333334</v>
      </c>
      <c r="M17" s="186">
        <f t="shared" si="5"/>
        <v>151201.83333333334</v>
      </c>
      <c r="N17" s="186">
        <f t="shared" si="5"/>
        <v>151201.83333333334</v>
      </c>
    </row>
    <row r="18" spans="1:14" ht="15" x14ac:dyDescent="0.25">
      <c r="A18" s="218"/>
      <c r="B18" s="219"/>
      <c r="C18" s="186">
        <f t="shared" si="1"/>
        <v>0</v>
      </c>
      <c r="D18" s="186">
        <f t="shared" ref="D18:N18" si="6">C18</f>
        <v>0</v>
      </c>
      <c r="E18" s="186">
        <f t="shared" si="6"/>
        <v>0</v>
      </c>
      <c r="F18" s="186">
        <f t="shared" si="6"/>
        <v>0</v>
      </c>
      <c r="G18" s="186">
        <f t="shared" si="6"/>
        <v>0</v>
      </c>
      <c r="H18" s="186">
        <f t="shared" si="6"/>
        <v>0</v>
      </c>
      <c r="I18" s="186">
        <f t="shared" si="6"/>
        <v>0</v>
      </c>
      <c r="J18" s="186">
        <f t="shared" si="6"/>
        <v>0</v>
      </c>
      <c r="K18" s="186">
        <f t="shared" si="6"/>
        <v>0</v>
      </c>
      <c r="L18" s="186">
        <f t="shared" si="6"/>
        <v>0</v>
      </c>
      <c r="M18" s="186">
        <f t="shared" si="6"/>
        <v>0</v>
      </c>
      <c r="N18" s="186">
        <f t="shared" si="6"/>
        <v>0</v>
      </c>
    </row>
    <row r="19" spans="1:14" ht="15" x14ac:dyDescent="0.25">
      <c r="A19" s="218" t="s">
        <v>879</v>
      </c>
      <c r="B19" s="219">
        <v>4434599.5999999996</v>
      </c>
      <c r="C19" s="186">
        <f t="shared" si="1"/>
        <v>369549.96666666662</v>
      </c>
      <c r="D19" s="186">
        <f t="shared" ref="D19:N19" si="7">C19</f>
        <v>369549.96666666662</v>
      </c>
      <c r="E19" s="186">
        <f t="shared" si="7"/>
        <v>369549.96666666662</v>
      </c>
      <c r="F19" s="186">
        <f t="shared" si="7"/>
        <v>369549.96666666662</v>
      </c>
      <c r="G19" s="186">
        <f t="shared" si="7"/>
        <v>369549.96666666662</v>
      </c>
      <c r="H19" s="186">
        <f t="shared" si="7"/>
        <v>369549.96666666662</v>
      </c>
      <c r="I19" s="186">
        <f t="shared" si="7"/>
        <v>369549.96666666662</v>
      </c>
      <c r="J19" s="186">
        <f t="shared" si="7"/>
        <v>369549.96666666662</v>
      </c>
      <c r="K19" s="186">
        <f t="shared" si="7"/>
        <v>369549.96666666662</v>
      </c>
      <c r="L19" s="186">
        <f t="shared" si="7"/>
        <v>369549.96666666662</v>
      </c>
      <c r="M19" s="186">
        <f t="shared" si="7"/>
        <v>369549.96666666662</v>
      </c>
      <c r="N19" s="186">
        <f t="shared" si="7"/>
        <v>369549.96666666662</v>
      </c>
    </row>
    <row r="20" spans="1:14" ht="15" x14ac:dyDescent="0.25">
      <c r="A20" s="218"/>
      <c r="B20" s="219"/>
      <c r="C20" s="186">
        <f t="shared" si="1"/>
        <v>0</v>
      </c>
      <c r="D20" s="186">
        <f t="shared" ref="D20:N20" si="8">C20</f>
        <v>0</v>
      </c>
      <c r="E20" s="186">
        <f t="shared" si="8"/>
        <v>0</v>
      </c>
      <c r="F20" s="186">
        <f t="shared" si="8"/>
        <v>0</v>
      </c>
      <c r="G20" s="186">
        <f t="shared" si="8"/>
        <v>0</v>
      </c>
      <c r="H20" s="186">
        <f t="shared" si="8"/>
        <v>0</v>
      </c>
      <c r="I20" s="186">
        <f t="shared" si="8"/>
        <v>0</v>
      </c>
      <c r="J20" s="186">
        <f t="shared" si="8"/>
        <v>0</v>
      </c>
      <c r="K20" s="186">
        <f t="shared" si="8"/>
        <v>0</v>
      </c>
      <c r="L20" s="186">
        <f t="shared" si="8"/>
        <v>0</v>
      </c>
      <c r="M20" s="186">
        <f t="shared" si="8"/>
        <v>0</v>
      </c>
      <c r="N20" s="186">
        <f t="shared" si="8"/>
        <v>0</v>
      </c>
    </row>
    <row r="21" spans="1:14" ht="15" x14ac:dyDescent="0.25">
      <c r="A21" s="218" t="s">
        <v>880</v>
      </c>
      <c r="B21" s="219">
        <v>0</v>
      </c>
      <c r="C21" s="186">
        <f t="shared" si="1"/>
        <v>0</v>
      </c>
      <c r="D21" s="186">
        <f t="shared" ref="D21:N21" si="9">C21</f>
        <v>0</v>
      </c>
      <c r="E21" s="186">
        <f t="shared" si="9"/>
        <v>0</v>
      </c>
      <c r="F21" s="186">
        <f t="shared" si="9"/>
        <v>0</v>
      </c>
      <c r="G21" s="186">
        <f t="shared" si="9"/>
        <v>0</v>
      </c>
      <c r="H21" s="186">
        <f t="shared" si="9"/>
        <v>0</v>
      </c>
      <c r="I21" s="186">
        <f t="shared" si="9"/>
        <v>0</v>
      </c>
      <c r="J21" s="186">
        <f t="shared" si="9"/>
        <v>0</v>
      </c>
      <c r="K21" s="186">
        <f t="shared" si="9"/>
        <v>0</v>
      </c>
      <c r="L21" s="186">
        <f t="shared" si="9"/>
        <v>0</v>
      </c>
      <c r="M21" s="186">
        <f t="shared" si="9"/>
        <v>0</v>
      </c>
      <c r="N21" s="186">
        <f t="shared" si="9"/>
        <v>0</v>
      </c>
    </row>
    <row r="22" spans="1:14" ht="15" x14ac:dyDescent="0.25">
      <c r="A22" s="218"/>
      <c r="B22" s="219"/>
      <c r="C22" s="186">
        <f t="shared" si="1"/>
        <v>0</v>
      </c>
      <c r="D22" s="186">
        <f t="shared" ref="D22:N22" si="10">C22</f>
        <v>0</v>
      </c>
      <c r="E22" s="186">
        <f t="shared" si="10"/>
        <v>0</v>
      </c>
      <c r="F22" s="186">
        <f t="shared" si="10"/>
        <v>0</v>
      </c>
      <c r="G22" s="186">
        <f t="shared" si="10"/>
        <v>0</v>
      </c>
      <c r="H22" s="186">
        <f t="shared" si="10"/>
        <v>0</v>
      </c>
      <c r="I22" s="186">
        <f t="shared" si="10"/>
        <v>0</v>
      </c>
      <c r="J22" s="186">
        <f t="shared" si="10"/>
        <v>0</v>
      </c>
      <c r="K22" s="186">
        <f t="shared" si="10"/>
        <v>0</v>
      </c>
      <c r="L22" s="186">
        <f t="shared" si="10"/>
        <v>0</v>
      </c>
      <c r="M22" s="186">
        <f t="shared" si="10"/>
        <v>0</v>
      </c>
      <c r="N22" s="186">
        <f t="shared" si="10"/>
        <v>0</v>
      </c>
    </row>
    <row r="23" spans="1:14" ht="15" x14ac:dyDescent="0.25">
      <c r="A23" s="218" t="s">
        <v>881</v>
      </c>
      <c r="B23" s="219">
        <v>1228400</v>
      </c>
      <c r="C23" s="186">
        <f t="shared" si="1"/>
        <v>102366.66666666667</v>
      </c>
      <c r="D23" s="186">
        <f t="shared" ref="D23:N23" si="11">C23</f>
        <v>102366.66666666667</v>
      </c>
      <c r="E23" s="186">
        <f t="shared" si="11"/>
        <v>102366.66666666667</v>
      </c>
      <c r="F23" s="186">
        <f t="shared" si="11"/>
        <v>102366.66666666667</v>
      </c>
      <c r="G23" s="186">
        <f t="shared" si="11"/>
        <v>102366.66666666667</v>
      </c>
      <c r="H23" s="186">
        <f t="shared" si="11"/>
        <v>102366.66666666667</v>
      </c>
      <c r="I23" s="186">
        <f t="shared" si="11"/>
        <v>102366.66666666667</v>
      </c>
      <c r="J23" s="186">
        <f t="shared" si="11"/>
        <v>102366.66666666667</v>
      </c>
      <c r="K23" s="186">
        <f t="shared" si="11"/>
        <v>102366.66666666667</v>
      </c>
      <c r="L23" s="186">
        <f t="shared" si="11"/>
        <v>102366.66666666667</v>
      </c>
      <c r="M23" s="186">
        <f t="shared" si="11"/>
        <v>102366.66666666667</v>
      </c>
      <c r="N23" s="186">
        <f t="shared" si="11"/>
        <v>102366.66666666667</v>
      </c>
    </row>
    <row r="24" spans="1:14" ht="15" x14ac:dyDescent="0.25">
      <c r="A24" s="218"/>
      <c r="B24" s="219"/>
      <c r="C24" s="186">
        <f t="shared" si="1"/>
        <v>0</v>
      </c>
      <c r="D24" s="186">
        <f t="shared" ref="D24:N24" si="12">C24</f>
        <v>0</v>
      </c>
      <c r="E24" s="186">
        <f t="shared" si="12"/>
        <v>0</v>
      </c>
      <c r="F24" s="186">
        <f t="shared" si="12"/>
        <v>0</v>
      </c>
      <c r="G24" s="186">
        <f t="shared" si="12"/>
        <v>0</v>
      </c>
      <c r="H24" s="186">
        <f t="shared" si="12"/>
        <v>0</v>
      </c>
      <c r="I24" s="186">
        <f t="shared" si="12"/>
        <v>0</v>
      </c>
      <c r="J24" s="186">
        <f t="shared" si="12"/>
        <v>0</v>
      </c>
      <c r="K24" s="186">
        <f t="shared" si="12"/>
        <v>0</v>
      </c>
      <c r="L24" s="186">
        <f t="shared" si="12"/>
        <v>0</v>
      </c>
      <c r="M24" s="186">
        <f t="shared" si="12"/>
        <v>0</v>
      </c>
      <c r="N24" s="186">
        <f t="shared" si="12"/>
        <v>0</v>
      </c>
    </row>
    <row r="25" spans="1:14" ht="15" x14ac:dyDescent="0.25">
      <c r="A25" s="218" t="s">
        <v>882</v>
      </c>
      <c r="B25" s="219">
        <v>0</v>
      </c>
      <c r="C25" s="186">
        <f t="shared" si="1"/>
        <v>0</v>
      </c>
      <c r="D25" s="186">
        <f t="shared" ref="D25:N25" si="13">C25</f>
        <v>0</v>
      </c>
      <c r="E25" s="186">
        <f t="shared" si="13"/>
        <v>0</v>
      </c>
      <c r="F25" s="186">
        <f t="shared" si="13"/>
        <v>0</v>
      </c>
      <c r="G25" s="186">
        <f t="shared" si="13"/>
        <v>0</v>
      </c>
      <c r="H25" s="186">
        <f t="shared" si="13"/>
        <v>0</v>
      </c>
      <c r="I25" s="186">
        <f t="shared" si="13"/>
        <v>0</v>
      </c>
      <c r="J25" s="186">
        <f t="shared" si="13"/>
        <v>0</v>
      </c>
      <c r="K25" s="186">
        <f t="shared" si="13"/>
        <v>0</v>
      </c>
      <c r="L25" s="186">
        <f t="shared" si="13"/>
        <v>0</v>
      </c>
      <c r="M25" s="186">
        <f t="shared" si="13"/>
        <v>0</v>
      </c>
      <c r="N25" s="186">
        <f t="shared" si="13"/>
        <v>0</v>
      </c>
    </row>
    <row r="26" spans="1:14" ht="15" x14ac:dyDescent="0.25">
      <c r="A26" s="218"/>
      <c r="B26" s="219"/>
      <c r="C26" s="186">
        <f t="shared" si="1"/>
        <v>0</v>
      </c>
      <c r="D26" s="186">
        <f t="shared" ref="D26:N26" si="14">C26</f>
        <v>0</v>
      </c>
      <c r="E26" s="186">
        <f t="shared" si="14"/>
        <v>0</v>
      </c>
      <c r="F26" s="186">
        <f t="shared" si="14"/>
        <v>0</v>
      </c>
      <c r="G26" s="186">
        <f t="shared" si="14"/>
        <v>0</v>
      </c>
      <c r="H26" s="186">
        <f t="shared" si="14"/>
        <v>0</v>
      </c>
      <c r="I26" s="186">
        <f t="shared" si="14"/>
        <v>0</v>
      </c>
      <c r="J26" s="186">
        <f t="shared" si="14"/>
        <v>0</v>
      </c>
      <c r="K26" s="186">
        <f t="shared" si="14"/>
        <v>0</v>
      </c>
      <c r="L26" s="186">
        <f t="shared" si="14"/>
        <v>0</v>
      </c>
      <c r="M26" s="186">
        <f t="shared" si="14"/>
        <v>0</v>
      </c>
      <c r="N26" s="186">
        <f t="shared" si="14"/>
        <v>0</v>
      </c>
    </row>
    <row r="27" spans="1:14" ht="15" x14ac:dyDescent="0.25">
      <c r="A27" s="218" t="s">
        <v>883</v>
      </c>
      <c r="B27" s="219">
        <v>0</v>
      </c>
      <c r="C27" s="186">
        <f t="shared" si="1"/>
        <v>0</v>
      </c>
      <c r="D27" s="186">
        <f t="shared" ref="D27:N27" si="15">C27</f>
        <v>0</v>
      </c>
      <c r="E27" s="186">
        <f t="shared" si="15"/>
        <v>0</v>
      </c>
      <c r="F27" s="186">
        <f t="shared" si="15"/>
        <v>0</v>
      </c>
      <c r="G27" s="186">
        <f t="shared" si="15"/>
        <v>0</v>
      </c>
      <c r="H27" s="186">
        <f t="shared" si="15"/>
        <v>0</v>
      </c>
      <c r="I27" s="186">
        <f t="shared" si="15"/>
        <v>0</v>
      </c>
      <c r="J27" s="186">
        <f t="shared" si="15"/>
        <v>0</v>
      </c>
      <c r="K27" s="186">
        <f t="shared" si="15"/>
        <v>0</v>
      </c>
      <c r="L27" s="186">
        <f t="shared" si="15"/>
        <v>0</v>
      </c>
      <c r="M27" s="186">
        <f t="shared" si="15"/>
        <v>0</v>
      </c>
      <c r="N27" s="186">
        <f t="shared" si="15"/>
        <v>0</v>
      </c>
    </row>
    <row r="28" spans="1:14" ht="15" x14ac:dyDescent="0.25">
      <c r="A28" s="218"/>
      <c r="B28" s="219"/>
      <c r="C28" s="186">
        <f t="shared" si="1"/>
        <v>0</v>
      </c>
      <c r="D28" s="186">
        <f t="shared" ref="D28:N28" si="16">C28</f>
        <v>0</v>
      </c>
      <c r="E28" s="186">
        <f t="shared" si="16"/>
        <v>0</v>
      </c>
      <c r="F28" s="186">
        <f t="shared" si="16"/>
        <v>0</v>
      </c>
      <c r="G28" s="186">
        <f t="shared" si="16"/>
        <v>0</v>
      </c>
      <c r="H28" s="186">
        <f t="shared" si="16"/>
        <v>0</v>
      </c>
      <c r="I28" s="186">
        <f t="shared" si="16"/>
        <v>0</v>
      </c>
      <c r="J28" s="186">
        <f t="shared" si="16"/>
        <v>0</v>
      </c>
      <c r="K28" s="186">
        <f t="shared" si="16"/>
        <v>0</v>
      </c>
      <c r="L28" s="186">
        <f t="shared" si="16"/>
        <v>0</v>
      </c>
      <c r="M28" s="186">
        <f t="shared" si="16"/>
        <v>0</v>
      </c>
      <c r="N28" s="186">
        <f t="shared" si="16"/>
        <v>0</v>
      </c>
    </row>
    <row r="29" spans="1:14" ht="15" x14ac:dyDescent="0.25">
      <c r="A29" s="217" t="s">
        <v>884</v>
      </c>
      <c r="B29" s="219">
        <f>SUM(B30:B48)</f>
        <v>4163258</v>
      </c>
      <c r="C29" s="186">
        <f t="shared" si="1"/>
        <v>346938.16666666669</v>
      </c>
      <c r="D29" s="186">
        <f t="shared" ref="D29:N29" si="17">C29</f>
        <v>346938.16666666669</v>
      </c>
      <c r="E29" s="186">
        <f t="shared" si="17"/>
        <v>346938.16666666669</v>
      </c>
      <c r="F29" s="186">
        <f t="shared" si="17"/>
        <v>346938.16666666669</v>
      </c>
      <c r="G29" s="186">
        <f t="shared" si="17"/>
        <v>346938.16666666669</v>
      </c>
      <c r="H29" s="186">
        <f t="shared" si="17"/>
        <v>346938.16666666669</v>
      </c>
      <c r="I29" s="186">
        <f t="shared" si="17"/>
        <v>346938.16666666669</v>
      </c>
      <c r="J29" s="186">
        <f t="shared" si="17"/>
        <v>346938.16666666669</v>
      </c>
      <c r="K29" s="186">
        <f t="shared" si="17"/>
        <v>346938.16666666669</v>
      </c>
      <c r="L29" s="186">
        <f t="shared" si="17"/>
        <v>346938.16666666669</v>
      </c>
      <c r="M29" s="186">
        <f t="shared" si="17"/>
        <v>346938.16666666669</v>
      </c>
      <c r="N29" s="186">
        <f t="shared" si="17"/>
        <v>346938.16666666669</v>
      </c>
    </row>
    <row r="30" spans="1:14" ht="15" x14ac:dyDescent="0.25">
      <c r="A30" s="218"/>
      <c r="B30" s="219"/>
      <c r="C30" s="186">
        <f t="shared" si="1"/>
        <v>0</v>
      </c>
      <c r="D30" s="186">
        <f t="shared" ref="D30:N30" si="18">C30</f>
        <v>0</v>
      </c>
      <c r="E30" s="186">
        <f t="shared" si="18"/>
        <v>0</v>
      </c>
      <c r="F30" s="186">
        <f t="shared" si="18"/>
        <v>0</v>
      </c>
      <c r="G30" s="186">
        <f t="shared" si="18"/>
        <v>0</v>
      </c>
      <c r="H30" s="186">
        <f t="shared" si="18"/>
        <v>0</v>
      </c>
      <c r="I30" s="186">
        <f t="shared" si="18"/>
        <v>0</v>
      </c>
      <c r="J30" s="186">
        <f t="shared" si="18"/>
        <v>0</v>
      </c>
      <c r="K30" s="186">
        <f t="shared" si="18"/>
        <v>0</v>
      </c>
      <c r="L30" s="186">
        <f t="shared" si="18"/>
        <v>0</v>
      </c>
      <c r="M30" s="186">
        <f t="shared" si="18"/>
        <v>0</v>
      </c>
      <c r="N30" s="186">
        <f t="shared" si="18"/>
        <v>0</v>
      </c>
    </row>
    <row r="31" spans="1:14" ht="15" x14ac:dyDescent="0.25">
      <c r="A31" s="218" t="s">
        <v>885</v>
      </c>
      <c r="B31" s="219">
        <v>313846</v>
      </c>
      <c r="C31" s="186">
        <f t="shared" si="1"/>
        <v>26153.833333333332</v>
      </c>
      <c r="D31" s="186">
        <f t="shared" ref="D31:N31" si="19">C31</f>
        <v>26153.833333333332</v>
      </c>
      <c r="E31" s="186">
        <f t="shared" si="19"/>
        <v>26153.833333333332</v>
      </c>
      <c r="F31" s="186">
        <f t="shared" si="19"/>
        <v>26153.833333333332</v>
      </c>
      <c r="G31" s="186">
        <f t="shared" si="19"/>
        <v>26153.833333333332</v>
      </c>
      <c r="H31" s="186">
        <f t="shared" si="19"/>
        <v>26153.833333333332</v>
      </c>
      <c r="I31" s="186">
        <f t="shared" si="19"/>
        <v>26153.833333333332</v>
      </c>
      <c r="J31" s="186">
        <f t="shared" si="19"/>
        <v>26153.833333333332</v>
      </c>
      <c r="K31" s="186">
        <f t="shared" si="19"/>
        <v>26153.833333333332</v>
      </c>
      <c r="L31" s="186">
        <f t="shared" si="19"/>
        <v>26153.833333333332</v>
      </c>
      <c r="M31" s="186">
        <f t="shared" si="19"/>
        <v>26153.833333333332</v>
      </c>
      <c r="N31" s="186">
        <f t="shared" si="19"/>
        <v>26153.833333333332</v>
      </c>
    </row>
    <row r="32" spans="1:14" ht="15" x14ac:dyDescent="0.25">
      <c r="A32" s="218"/>
      <c r="B32" s="219"/>
      <c r="C32" s="186">
        <f t="shared" si="1"/>
        <v>0</v>
      </c>
      <c r="D32" s="186">
        <f t="shared" ref="D32:N32" si="20">C32</f>
        <v>0</v>
      </c>
      <c r="E32" s="186">
        <f t="shared" si="20"/>
        <v>0</v>
      </c>
      <c r="F32" s="186">
        <f t="shared" si="20"/>
        <v>0</v>
      </c>
      <c r="G32" s="186">
        <f t="shared" si="20"/>
        <v>0</v>
      </c>
      <c r="H32" s="186">
        <f t="shared" si="20"/>
        <v>0</v>
      </c>
      <c r="I32" s="186">
        <f t="shared" si="20"/>
        <v>0</v>
      </c>
      <c r="J32" s="186">
        <f t="shared" si="20"/>
        <v>0</v>
      </c>
      <c r="K32" s="186">
        <f t="shared" si="20"/>
        <v>0</v>
      </c>
      <c r="L32" s="186">
        <f t="shared" si="20"/>
        <v>0</v>
      </c>
      <c r="M32" s="186">
        <f t="shared" si="20"/>
        <v>0</v>
      </c>
      <c r="N32" s="186">
        <f t="shared" si="20"/>
        <v>0</v>
      </c>
    </row>
    <row r="33" spans="1:14" ht="15" x14ac:dyDescent="0.25">
      <c r="A33" s="218" t="s">
        <v>886</v>
      </c>
      <c r="B33" s="219">
        <v>160000</v>
      </c>
      <c r="C33" s="186">
        <f t="shared" si="1"/>
        <v>13333.333333333334</v>
      </c>
      <c r="D33" s="186">
        <f t="shared" ref="D33:N33" si="21">C33</f>
        <v>13333.333333333334</v>
      </c>
      <c r="E33" s="186">
        <f t="shared" si="21"/>
        <v>13333.333333333334</v>
      </c>
      <c r="F33" s="186">
        <f t="shared" si="21"/>
        <v>13333.333333333334</v>
      </c>
      <c r="G33" s="186">
        <f t="shared" si="21"/>
        <v>13333.333333333334</v>
      </c>
      <c r="H33" s="186">
        <f t="shared" si="21"/>
        <v>13333.333333333334</v>
      </c>
      <c r="I33" s="186">
        <f t="shared" si="21"/>
        <v>13333.333333333334</v>
      </c>
      <c r="J33" s="186">
        <f t="shared" si="21"/>
        <v>13333.333333333334</v>
      </c>
      <c r="K33" s="186">
        <f t="shared" si="21"/>
        <v>13333.333333333334</v>
      </c>
      <c r="L33" s="186">
        <f t="shared" si="21"/>
        <v>13333.333333333334</v>
      </c>
      <c r="M33" s="186">
        <f t="shared" si="21"/>
        <v>13333.333333333334</v>
      </c>
      <c r="N33" s="186">
        <f t="shared" si="21"/>
        <v>13333.333333333334</v>
      </c>
    </row>
    <row r="34" spans="1:14" ht="15" x14ac:dyDescent="0.25">
      <c r="A34" s="218"/>
      <c r="B34" s="219"/>
      <c r="C34" s="186">
        <f t="shared" si="1"/>
        <v>0</v>
      </c>
      <c r="D34" s="186">
        <f t="shared" ref="D34:N34" si="22">C34</f>
        <v>0</v>
      </c>
      <c r="E34" s="186">
        <f t="shared" si="22"/>
        <v>0</v>
      </c>
      <c r="F34" s="186">
        <f t="shared" si="22"/>
        <v>0</v>
      </c>
      <c r="G34" s="186">
        <f t="shared" si="22"/>
        <v>0</v>
      </c>
      <c r="H34" s="186">
        <f t="shared" si="22"/>
        <v>0</v>
      </c>
      <c r="I34" s="186">
        <f t="shared" si="22"/>
        <v>0</v>
      </c>
      <c r="J34" s="186">
        <f t="shared" si="22"/>
        <v>0</v>
      </c>
      <c r="K34" s="186">
        <f t="shared" si="22"/>
        <v>0</v>
      </c>
      <c r="L34" s="186">
        <f t="shared" si="22"/>
        <v>0</v>
      </c>
      <c r="M34" s="186">
        <f t="shared" si="22"/>
        <v>0</v>
      </c>
      <c r="N34" s="186">
        <f t="shared" si="22"/>
        <v>0</v>
      </c>
    </row>
    <row r="35" spans="1:14" ht="15" x14ac:dyDescent="0.25">
      <c r="A35" s="218" t="s">
        <v>887</v>
      </c>
      <c r="B35" s="219">
        <v>0</v>
      </c>
      <c r="C35" s="186">
        <f t="shared" si="1"/>
        <v>0</v>
      </c>
      <c r="D35" s="186">
        <f t="shared" ref="D35:N35" si="23">C35</f>
        <v>0</v>
      </c>
      <c r="E35" s="186">
        <f t="shared" si="23"/>
        <v>0</v>
      </c>
      <c r="F35" s="186">
        <f t="shared" si="23"/>
        <v>0</v>
      </c>
      <c r="G35" s="186">
        <f t="shared" si="23"/>
        <v>0</v>
      </c>
      <c r="H35" s="186">
        <f t="shared" si="23"/>
        <v>0</v>
      </c>
      <c r="I35" s="186">
        <f t="shared" si="23"/>
        <v>0</v>
      </c>
      <c r="J35" s="186">
        <f t="shared" si="23"/>
        <v>0</v>
      </c>
      <c r="K35" s="186">
        <f t="shared" si="23"/>
        <v>0</v>
      </c>
      <c r="L35" s="186">
        <f t="shared" si="23"/>
        <v>0</v>
      </c>
      <c r="M35" s="186">
        <f t="shared" si="23"/>
        <v>0</v>
      </c>
      <c r="N35" s="186">
        <f t="shared" si="23"/>
        <v>0</v>
      </c>
    </row>
    <row r="36" spans="1:14" ht="15" x14ac:dyDescent="0.25">
      <c r="A36" s="218"/>
      <c r="B36" s="219"/>
      <c r="C36" s="186">
        <f t="shared" si="1"/>
        <v>0</v>
      </c>
      <c r="D36" s="186">
        <f t="shared" ref="D36:N36" si="24">C36</f>
        <v>0</v>
      </c>
      <c r="E36" s="186">
        <f t="shared" si="24"/>
        <v>0</v>
      </c>
      <c r="F36" s="186">
        <f t="shared" si="24"/>
        <v>0</v>
      </c>
      <c r="G36" s="186">
        <f t="shared" si="24"/>
        <v>0</v>
      </c>
      <c r="H36" s="186">
        <f t="shared" si="24"/>
        <v>0</v>
      </c>
      <c r="I36" s="186">
        <f t="shared" si="24"/>
        <v>0</v>
      </c>
      <c r="J36" s="186">
        <f t="shared" si="24"/>
        <v>0</v>
      </c>
      <c r="K36" s="186">
        <f t="shared" si="24"/>
        <v>0</v>
      </c>
      <c r="L36" s="186">
        <f t="shared" si="24"/>
        <v>0</v>
      </c>
      <c r="M36" s="186">
        <f t="shared" si="24"/>
        <v>0</v>
      </c>
      <c r="N36" s="186">
        <f t="shared" si="24"/>
        <v>0</v>
      </c>
    </row>
    <row r="37" spans="1:14" ht="15" x14ac:dyDescent="0.25">
      <c r="A37" s="218" t="s">
        <v>888</v>
      </c>
      <c r="B37" s="219">
        <v>485000</v>
      </c>
      <c r="C37" s="186">
        <f t="shared" si="1"/>
        <v>40416.666666666664</v>
      </c>
      <c r="D37" s="186">
        <f t="shared" ref="D37:N37" si="25">C37</f>
        <v>40416.666666666664</v>
      </c>
      <c r="E37" s="186">
        <f t="shared" si="25"/>
        <v>40416.666666666664</v>
      </c>
      <c r="F37" s="186">
        <f t="shared" si="25"/>
        <v>40416.666666666664</v>
      </c>
      <c r="G37" s="186">
        <f t="shared" si="25"/>
        <v>40416.666666666664</v>
      </c>
      <c r="H37" s="186">
        <f t="shared" si="25"/>
        <v>40416.666666666664</v>
      </c>
      <c r="I37" s="186">
        <f t="shared" si="25"/>
        <v>40416.666666666664</v>
      </c>
      <c r="J37" s="186">
        <f t="shared" si="25"/>
        <v>40416.666666666664</v>
      </c>
      <c r="K37" s="186">
        <f t="shared" si="25"/>
        <v>40416.666666666664</v>
      </c>
      <c r="L37" s="186">
        <f t="shared" si="25"/>
        <v>40416.666666666664</v>
      </c>
      <c r="M37" s="186">
        <f t="shared" si="25"/>
        <v>40416.666666666664</v>
      </c>
      <c r="N37" s="186">
        <f t="shared" si="25"/>
        <v>40416.666666666664</v>
      </c>
    </row>
    <row r="38" spans="1:14" ht="15" x14ac:dyDescent="0.25">
      <c r="A38" s="218"/>
      <c r="B38" s="219"/>
      <c r="C38" s="186">
        <f t="shared" si="1"/>
        <v>0</v>
      </c>
      <c r="D38" s="186">
        <f t="shared" ref="D38:N38" si="26">C38</f>
        <v>0</v>
      </c>
      <c r="E38" s="186">
        <f t="shared" si="26"/>
        <v>0</v>
      </c>
      <c r="F38" s="186">
        <f t="shared" si="26"/>
        <v>0</v>
      </c>
      <c r="G38" s="186">
        <f t="shared" si="26"/>
        <v>0</v>
      </c>
      <c r="H38" s="186">
        <f t="shared" si="26"/>
        <v>0</v>
      </c>
      <c r="I38" s="186">
        <f t="shared" si="26"/>
        <v>0</v>
      </c>
      <c r="J38" s="186">
        <f t="shared" si="26"/>
        <v>0</v>
      </c>
      <c r="K38" s="186">
        <f t="shared" si="26"/>
        <v>0</v>
      </c>
      <c r="L38" s="186">
        <f t="shared" si="26"/>
        <v>0</v>
      </c>
      <c r="M38" s="186">
        <f t="shared" si="26"/>
        <v>0</v>
      </c>
      <c r="N38" s="186">
        <f t="shared" si="26"/>
        <v>0</v>
      </c>
    </row>
    <row r="39" spans="1:14" ht="15" x14ac:dyDescent="0.25">
      <c r="A39" s="218" t="s">
        <v>889</v>
      </c>
      <c r="B39" s="219">
        <v>350000</v>
      </c>
      <c r="C39" s="186">
        <f t="shared" si="1"/>
        <v>29166.666666666668</v>
      </c>
      <c r="D39" s="186">
        <f t="shared" ref="D39:N39" si="27">C39</f>
        <v>29166.666666666668</v>
      </c>
      <c r="E39" s="186">
        <f t="shared" si="27"/>
        <v>29166.666666666668</v>
      </c>
      <c r="F39" s="186">
        <f t="shared" si="27"/>
        <v>29166.666666666668</v>
      </c>
      <c r="G39" s="186">
        <f t="shared" si="27"/>
        <v>29166.666666666668</v>
      </c>
      <c r="H39" s="186">
        <f t="shared" si="27"/>
        <v>29166.666666666668</v>
      </c>
      <c r="I39" s="186">
        <f t="shared" si="27"/>
        <v>29166.666666666668</v>
      </c>
      <c r="J39" s="186">
        <f t="shared" si="27"/>
        <v>29166.666666666668</v>
      </c>
      <c r="K39" s="186">
        <f t="shared" si="27"/>
        <v>29166.666666666668</v>
      </c>
      <c r="L39" s="186">
        <f t="shared" si="27"/>
        <v>29166.666666666668</v>
      </c>
      <c r="M39" s="186">
        <f t="shared" si="27"/>
        <v>29166.666666666668</v>
      </c>
      <c r="N39" s="186">
        <f t="shared" si="27"/>
        <v>29166.666666666668</v>
      </c>
    </row>
    <row r="40" spans="1:14" ht="15" x14ac:dyDescent="0.25">
      <c r="A40" s="218"/>
      <c r="B40" s="219"/>
      <c r="C40" s="186">
        <f t="shared" si="1"/>
        <v>0</v>
      </c>
      <c r="D40" s="186">
        <f t="shared" ref="D40:N40" si="28">C40</f>
        <v>0</v>
      </c>
      <c r="E40" s="186">
        <f t="shared" si="28"/>
        <v>0</v>
      </c>
      <c r="F40" s="186">
        <f t="shared" si="28"/>
        <v>0</v>
      </c>
      <c r="G40" s="186">
        <f t="shared" si="28"/>
        <v>0</v>
      </c>
      <c r="H40" s="186">
        <f t="shared" si="28"/>
        <v>0</v>
      </c>
      <c r="I40" s="186">
        <f t="shared" si="28"/>
        <v>0</v>
      </c>
      <c r="J40" s="186">
        <f t="shared" si="28"/>
        <v>0</v>
      </c>
      <c r="K40" s="186">
        <f t="shared" si="28"/>
        <v>0</v>
      </c>
      <c r="L40" s="186">
        <f t="shared" si="28"/>
        <v>0</v>
      </c>
      <c r="M40" s="186">
        <f t="shared" si="28"/>
        <v>0</v>
      </c>
      <c r="N40" s="186">
        <f t="shared" si="28"/>
        <v>0</v>
      </c>
    </row>
    <row r="41" spans="1:14" ht="15" x14ac:dyDescent="0.25">
      <c r="A41" s="218" t="s">
        <v>890</v>
      </c>
      <c r="B41" s="219">
        <v>2239412</v>
      </c>
      <c r="C41" s="186">
        <f t="shared" si="1"/>
        <v>186617.66666666666</v>
      </c>
      <c r="D41" s="186">
        <f t="shared" ref="D41:N41" si="29">C41</f>
        <v>186617.66666666666</v>
      </c>
      <c r="E41" s="186">
        <f t="shared" si="29"/>
        <v>186617.66666666666</v>
      </c>
      <c r="F41" s="186">
        <f t="shared" si="29"/>
        <v>186617.66666666666</v>
      </c>
      <c r="G41" s="186">
        <f t="shared" si="29"/>
        <v>186617.66666666666</v>
      </c>
      <c r="H41" s="186">
        <f t="shared" si="29"/>
        <v>186617.66666666666</v>
      </c>
      <c r="I41" s="186">
        <f t="shared" si="29"/>
        <v>186617.66666666666</v>
      </c>
      <c r="J41" s="186">
        <f t="shared" si="29"/>
        <v>186617.66666666666</v>
      </c>
      <c r="K41" s="186">
        <f t="shared" si="29"/>
        <v>186617.66666666666</v>
      </c>
      <c r="L41" s="186">
        <f t="shared" si="29"/>
        <v>186617.66666666666</v>
      </c>
      <c r="M41" s="186">
        <f t="shared" si="29"/>
        <v>186617.66666666666</v>
      </c>
      <c r="N41" s="186">
        <f t="shared" si="29"/>
        <v>186617.66666666666</v>
      </c>
    </row>
    <row r="42" spans="1:14" ht="15" x14ac:dyDescent="0.25">
      <c r="A42" s="218"/>
      <c r="B42" s="219"/>
      <c r="C42" s="186">
        <f t="shared" si="1"/>
        <v>0</v>
      </c>
      <c r="D42" s="186">
        <f t="shared" ref="D42:N42" si="30">C42</f>
        <v>0</v>
      </c>
      <c r="E42" s="186">
        <f t="shared" si="30"/>
        <v>0</v>
      </c>
      <c r="F42" s="186">
        <f t="shared" si="30"/>
        <v>0</v>
      </c>
      <c r="G42" s="186">
        <f t="shared" si="30"/>
        <v>0</v>
      </c>
      <c r="H42" s="186">
        <f t="shared" si="30"/>
        <v>0</v>
      </c>
      <c r="I42" s="186">
        <f t="shared" si="30"/>
        <v>0</v>
      </c>
      <c r="J42" s="186">
        <f t="shared" si="30"/>
        <v>0</v>
      </c>
      <c r="K42" s="186">
        <f t="shared" si="30"/>
        <v>0</v>
      </c>
      <c r="L42" s="186">
        <f t="shared" si="30"/>
        <v>0</v>
      </c>
      <c r="M42" s="186">
        <f t="shared" si="30"/>
        <v>0</v>
      </c>
      <c r="N42" s="186">
        <f t="shared" si="30"/>
        <v>0</v>
      </c>
    </row>
    <row r="43" spans="1:14" ht="15" x14ac:dyDescent="0.25">
      <c r="A43" s="218" t="s">
        <v>891</v>
      </c>
      <c r="B43" s="219">
        <v>130000</v>
      </c>
      <c r="C43" s="186">
        <f t="shared" si="1"/>
        <v>10833.333333333334</v>
      </c>
      <c r="D43" s="186">
        <f t="shared" ref="D43:N43" si="31">C43</f>
        <v>10833.333333333334</v>
      </c>
      <c r="E43" s="186">
        <f t="shared" si="31"/>
        <v>10833.333333333334</v>
      </c>
      <c r="F43" s="186">
        <f t="shared" si="31"/>
        <v>10833.333333333334</v>
      </c>
      <c r="G43" s="186">
        <f t="shared" si="31"/>
        <v>10833.333333333334</v>
      </c>
      <c r="H43" s="186">
        <f t="shared" si="31"/>
        <v>10833.333333333334</v>
      </c>
      <c r="I43" s="186">
        <f t="shared" si="31"/>
        <v>10833.333333333334</v>
      </c>
      <c r="J43" s="186">
        <f t="shared" si="31"/>
        <v>10833.333333333334</v>
      </c>
      <c r="K43" s="186">
        <f t="shared" si="31"/>
        <v>10833.333333333334</v>
      </c>
      <c r="L43" s="186">
        <f t="shared" si="31"/>
        <v>10833.333333333334</v>
      </c>
      <c r="M43" s="186">
        <f t="shared" si="31"/>
        <v>10833.333333333334</v>
      </c>
      <c r="N43" s="186">
        <f t="shared" si="31"/>
        <v>10833.333333333334</v>
      </c>
    </row>
    <row r="44" spans="1:14" ht="15" x14ac:dyDescent="0.25">
      <c r="A44" s="218"/>
      <c r="B44" s="219"/>
      <c r="C44" s="186">
        <v>0</v>
      </c>
      <c r="D44" s="186">
        <v>0</v>
      </c>
      <c r="E44" s="186">
        <v>0</v>
      </c>
      <c r="F44" s="186">
        <v>0</v>
      </c>
      <c r="G44" s="186">
        <v>0</v>
      </c>
      <c r="H44" s="186">
        <v>0</v>
      </c>
      <c r="I44" s="186">
        <v>0</v>
      </c>
      <c r="J44" s="186">
        <v>0</v>
      </c>
      <c r="K44" s="186">
        <v>0</v>
      </c>
      <c r="L44" s="186">
        <v>0</v>
      </c>
      <c r="M44" s="186">
        <v>0</v>
      </c>
      <c r="N44" s="186">
        <f>B44</f>
        <v>0</v>
      </c>
    </row>
    <row r="45" spans="1:14" ht="15" x14ac:dyDescent="0.25">
      <c r="A45" s="218" t="s">
        <v>892</v>
      </c>
      <c r="B45" s="219">
        <v>10000</v>
      </c>
      <c r="C45" s="186">
        <v>0</v>
      </c>
      <c r="D45" s="186">
        <v>0</v>
      </c>
      <c r="E45" s="186">
        <v>0</v>
      </c>
      <c r="F45" s="186">
        <v>0</v>
      </c>
      <c r="G45" s="186">
        <v>0</v>
      </c>
      <c r="H45" s="186">
        <v>0</v>
      </c>
      <c r="I45" s="186">
        <v>0</v>
      </c>
      <c r="J45" s="186">
        <v>0</v>
      </c>
      <c r="K45" s="186">
        <v>0</v>
      </c>
      <c r="L45" s="186">
        <v>0</v>
      </c>
      <c r="M45" s="186">
        <v>0</v>
      </c>
      <c r="N45" s="186">
        <f>B45</f>
        <v>10000</v>
      </c>
    </row>
    <row r="46" spans="1:14" ht="15" x14ac:dyDescent="0.25">
      <c r="A46" s="218"/>
      <c r="B46" s="219"/>
      <c r="C46" s="186">
        <v>0</v>
      </c>
      <c r="D46" s="186">
        <v>0</v>
      </c>
      <c r="E46" s="186">
        <v>0</v>
      </c>
      <c r="F46" s="186">
        <v>0</v>
      </c>
      <c r="G46" s="186">
        <v>0</v>
      </c>
      <c r="H46" s="186">
        <v>0</v>
      </c>
      <c r="I46" s="186">
        <v>0</v>
      </c>
      <c r="J46" s="186">
        <v>0</v>
      </c>
      <c r="K46" s="186">
        <v>0</v>
      </c>
      <c r="L46" s="186">
        <v>0</v>
      </c>
      <c r="M46" s="186">
        <v>0</v>
      </c>
      <c r="N46" s="186">
        <f t="shared" ref="N46:N56" si="32">B46</f>
        <v>0</v>
      </c>
    </row>
    <row r="47" spans="1:14" ht="15" x14ac:dyDescent="0.25">
      <c r="A47" s="218" t="s">
        <v>893</v>
      </c>
      <c r="B47" s="219">
        <v>475000</v>
      </c>
      <c r="C47" s="186">
        <v>0</v>
      </c>
      <c r="D47" s="186">
        <v>0</v>
      </c>
      <c r="E47" s="186">
        <v>0</v>
      </c>
      <c r="F47" s="186">
        <v>0</v>
      </c>
      <c r="G47" s="186">
        <v>0</v>
      </c>
      <c r="H47" s="186">
        <v>0</v>
      </c>
      <c r="I47" s="186">
        <v>0</v>
      </c>
      <c r="J47" s="186">
        <v>0</v>
      </c>
      <c r="K47" s="186">
        <v>0</v>
      </c>
      <c r="L47" s="186">
        <v>0</v>
      </c>
      <c r="M47" s="186">
        <v>0</v>
      </c>
      <c r="N47" s="186">
        <f t="shared" si="32"/>
        <v>475000</v>
      </c>
    </row>
    <row r="48" spans="1:14" ht="15" x14ac:dyDescent="0.25">
      <c r="A48" s="218"/>
      <c r="B48" s="219"/>
      <c r="C48" s="186">
        <v>0</v>
      </c>
      <c r="D48" s="186">
        <v>0</v>
      </c>
      <c r="E48" s="186">
        <v>0</v>
      </c>
      <c r="F48" s="186">
        <v>0</v>
      </c>
      <c r="G48" s="186">
        <v>0</v>
      </c>
      <c r="H48" s="186">
        <v>0</v>
      </c>
      <c r="I48" s="186">
        <v>0</v>
      </c>
      <c r="J48" s="186">
        <v>0</v>
      </c>
      <c r="K48" s="186">
        <v>0</v>
      </c>
      <c r="L48" s="186">
        <v>0</v>
      </c>
      <c r="M48" s="186">
        <v>0</v>
      </c>
      <c r="N48" s="186">
        <f t="shared" si="32"/>
        <v>0</v>
      </c>
    </row>
    <row r="49" spans="1:14" ht="15" x14ac:dyDescent="0.25">
      <c r="A49" s="217" t="s">
        <v>894</v>
      </c>
      <c r="B49" s="219">
        <f>SUM(B50:B67)</f>
        <v>4363212</v>
      </c>
      <c r="C49" s="186">
        <v>0</v>
      </c>
      <c r="D49" s="186">
        <v>0</v>
      </c>
      <c r="E49" s="186">
        <v>0</v>
      </c>
      <c r="F49" s="186">
        <v>0</v>
      </c>
      <c r="G49" s="186">
        <v>0</v>
      </c>
      <c r="H49" s="186">
        <v>0</v>
      </c>
      <c r="I49" s="186">
        <v>0</v>
      </c>
      <c r="J49" s="186">
        <v>0</v>
      </c>
      <c r="K49" s="186">
        <v>0</v>
      </c>
      <c r="L49" s="186">
        <v>0</v>
      </c>
      <c r="M49" s="186">
        <v>0</v>
      </c>
      <c r="N49" s="186">
        <f t="shared" si="32"/>
        <v>4363212</v>
      </c>
    </row>
    <row r="50" spans="1:14" ht="15" x14ac:dyDescent="0.25">
      <c r="A50" s="218"/>
      <c r="B50" s="219"/>
      <c r="C50" s="186">
        <v>0</v>
      </c>
      <c r="D50" s="186">
        <v>0</v>
      </c>
      <c r="E50" s="186">
        <v>0</v>
      </c>
      <c r="F50" s="186">
        <v>0</v>
      </c>
      <c r="G50" s="186">
        <v>0</v>
      </c>
      <c r="H50" s="186">
        <v>0</v>
      </c>
      <c r="I50" s="186">
        <v>0</v>
      </c>
      <c r="J50" s="186">
        <v>0</v>
      </c>
      <c r="K50" s="186">
        <v>0</v>
      </c>
      <c r="L50" s="186">
        <v>0</v>
      </c>
      <c r="M50" s="186">
        <v>0</v>
      </c>
      <c r="N50" s="186">
        <f t="shared" si="32"/>
        <v>0</v>
      </c>
    </row>
    <row r="51" spans="1:14" ht="15" x14ac:dyDescent="0.25">
      <c r="A51" s="218" t="s">
        <v>895</v>
      </c>
      <c r="B51" s="219">
        <v>2051300</v>
      </c>
      <c r="C51" s="186">
        <v>0</v>
      </c>
      <c r="D51" s="186">
        <v>0</v>
      </c>
      <c r="E51" s="186">
        <v>0</v>
      </c>
      <c r="F51" s="186">
        <v>0</v>
      </c>
      <c r="G51" s="186">
        <v>0</v>
      </c>
      <c r="H51" s="186">
        <v>0</v>
      </c>
      <c r="I51" s="186">
        <v>0</v>
      </c>
      <c r="J51" s="186">
        <v>0</v>
      </c>
      <c r="K51" s="186">
        <v>0</v>
      </c>
      <c r="L51" s="186">
        <v>0</v>
      </c>
      <c r="M51" s="186">
        <v>0</v>
      </c>
      <c r="N51" s="186">
        <f t="shared" si="32"/>
        <v>2051300</v>
      </c>
    </row>
    <row r="52" spans="1:14" ht="15" x14ac:dyDescent="0.25">
      <c r="A52" s="218"/>
      <c r="B52" s="219"/>
      <c r="C52" s="186">
        <v>0</v>
      </c>
      <c r="D52" s="186">
        <v>0</v>
      </c>
      <c r="E52" s="186">
        <v>0</v>
      </c>
      <c r="F52" s="186">
        <v>0</v>
      </c>
      <c r="G52" s="186">
        <v>0</v>
      </c>
      <c r="H52" s="186">
        <v>0</v>
      </c>
      <c r="I52" s="186">
        <v>0</v>
      </c>
      <c r="J52" s="186">
        <v>0</v>
      </c>
      <c r="K52" s="186">
        <v>0</v>
      </c>
      <c r="L52" s="186">
        <v>0</v>
      </c>
      <c r="M52" s="186">
        <v>0</v>
      </c>
      <c r="N52" s="186">
        <f t="shared" si="32"/>
        <v>0</v>
      </c>
    </row>
    <row r="53" spans="1:14" ht="15" x14ac:dyDescent="0.25">
      <c r="A53" s="218" t="s">
        <v>896</v>
      </c>
      <c r="B53" s="219">
        <v>10000</v>
      </c>
      <c r="C53" s="186">
        <v>0</v>
      </c>
      <c r="D53" s="186">
        <v>0</v>
      </c>
      <c r="E53" s="186">
        <v>0</v>
      </c>
      <c r="F53" s="186">
        <v>0</v>
      </c>
      <c r="G53" s="186">
        <v>0</v>
      </c>
      <c r="H53" s="186">
        <v>0</v>
      </c>
      <c r="I53" s="186">
        <v>0</v>
      </c>
      <c r="J53" s="186">
        <v>0</v>
      </c>
      <c r="K53" s="186">
        <v>0</v>
      </c>
      <c r="L53" s="186">
        <v>0</v>
      </c>
      <c r="M53" s="186">
        <v>0</v>
      </c>
      <c r="N53" s="186">
        <f t="shared" si="32"/>
        <v>10000</v>
      </c>
    </row>
    <row r="54" spans="1:14" ht="15" x14ac:dyDescent="0.25">
      <c r="A54" s="218"/>
      <c r="B54" s="219"/>
      <c r="C54" s="186">
        <v>0</v>
      </c>
      <c r="D54" s="186">
        <v>0</v>
      </c>
      <c r="E54" s="186">
        <v>0</v>
      </c>
      <c r="F54" s="186">
        <v>0</v>
      </c>
      <c r="G54" s="186">
        <v>0</v>
      </c>
      <c r="H54" s="186">
        <v>0</v>
      </c>
      <c r="I54" s="186">
        <v>0</v>
      </c>
      <c r="J54" s="186">
        <v>0</v>
      </c>
      <c r="K54" s="186">
        <v>0</v>
      </c>
      <c r="L54" s="186">
        <v>0</v>
      </c>
      <c r="M54" s="186">
        <v>0</v>
      </c>
      <c r="N54" s="186">
        <f t="shared" si="32"/>
        <v>0</v>
      </c>
    </row>
    <row r="55" spans="1:14" ht="15" x14ac:dyDescent="0.25">
      <c r="A55" s="218" t="s">
        <v>897</v>
      </c>
      <c r="B55" s="219">
        <v>210000</v>
      </c>
      <c r="C55" s="186">
        <v>0</v>
      </c>
      <c r="D55" s="186">
        <v>0</v>
      </c>
      <c r="E55" s="186">
        <v>0</v>
      </c>
      <c r="F55" s="186">
        <v>0</v>
      </c>
      <c r="G55" s="186">
        <v>0</v>
      </c>
      <c r="H55" s="186">
        <v>0</v>
      </c>
      <c r="I55" s="186">
        <v>0</v>
      </c>
      <c r="J55" s="186">
        <v>0</v>
      </c>
      <c r="K55" s="186">
        <v>0</v>
      </c>
      <c r="L55" s="186">
        <v>0</v>
      </c>
      <c r="M55" s="186">
        <v>0</v>
      </c>
      <c r="N55" s="186">
        <f t="shared" si="32"/>
        <v>210000</v>
      </c>
    </row>
    <row r="56" spans="1:14" ht="15" x14ac:dyDescent="0.25">
      <c r="A56" s="218"/>
      <c r="B56" s="219"/>
      <c r="C56" s="186">
        <v>0</v>
      </c>
      <c r="D56" s="186">
        <v>0</v>
      </c>
      <c r="E56" s="186">
        <v>0</v>
      </c>
      <c r="F56" s="186">
        <v>0</v>
      </c>
      <c r="G56" s="186">
        <v>0</v>
      </c>
      <c r="H56" s="186">
        <v>0</v>
      </c>
      <c r="I56" s="186">
        <v>0</v>
      </c>
      <c r="J56" s="186">
        <v>0</v>
      </c>
      <c r="K56" s="186">
        <v>0</v>
      </c>
      <c r="L56" s="186">
        <v>0</v>
      </c>
      <c r="M56" s="186">
        <v>0</v>
      </c>
      <c r="N56" s="186">
        <f t="shared" si="32"/>
        <v>0</v>
      </c>
    </row>
    <row r="57" spans="1:14" ht="15" x14ac:dyDescent="0.25">
      <c r="A57" s="218" t="s">
        <v>898</v>
      </c>
      <c r="B57" s="219">
        <v>4000</v>
      </c>
      <c r="C57" s="186">
        <f t="shared" si="1"/>
        <v>333.33333333333331</v>
      </c>
      <c r="D57" s="186">
        <f t="shared" ref="D57:N57" si="33">C57</f>
        <v>333.33333333333331</v>
      </c>
      <c r="E57" s="186">
        <f t="shared" si="33"/>
        <v>333.33333333333331</v>
      </c>
      <c r="F57" s="186">
        <f t="shared" si="33"/>
        <v>333.33333333333331</v>
      </c>
      <c r="G57" s="186">
        <f t="shared" si="33"/>
        <v>333.33333333333331</v>
      </c>
      <c r="H57" s="186">
        <f t="shared" si="33"/>
        <v>333.33333333333331</v>
      </c>
      <c r="I57" s="186">
        <f t="shared" si="33"/>
        <v>333.33333333333331</v>
      </c>
      <c r="J57" s="186">
        <f t="shared" si="33"/>
        <v>333.33333333333331</v>
      </c>
      <c r="K57" s="186">
        <f t="shared" si="33"/>
        <v>333.33333333333331</v>
      </c>
      <c r="L57" s="186">
        <f t="shared" si="33"/>
        <v>333.33333333333331</v>
      </c>
      <c r="M57" s="186">
        <f t="shared" si="33"/>
        <v>333.33333333333331</v>
      </c>
      <c r="N57" s="186">
        <f t="shared" si="33"/>
        <v>333.33333333333331</v>
      </c>
    </row>
    <row r="58" spans="1:14" ht="15" x14ac:dyDescent="0.25">
      <c r="A58" s="218"/>
      <c r="B58" s="219"/>
      <c r="C58" s="186">
        <f t="shared" si="1"/>
        <v>0</v>
      </c>
      <c r="D58" s="186">
        <f t="shared" ref="D58:N58" si="34">C58</f>
        <v>0</v>
      </c>
      <c r="E58" s="186">
        <f t="shared" si="34"/>
        <v>0</v>
      </c>
      <c r="F58" s="186">
        <f t="shared" si="34"/>
        <v>0</v>
      </c>
      <c r="G58" s="186">
        <f t="shared" si="34"/>
        <v>0</v>
      </c>
      <c r="H58" s="186">
        <f t="shared" si="34"/>
        <v>0</v>
      </c>
      <c r="I58" s="186">
        <f t="shared" si="34"/>
        <v>0</v>
      </c>
      <c r="J58" s="186">
        <f t="shared" si="34"/>
        <v>0</v>
      </c>
      <c r="K58" s="186">
        <f t="shared" si="34"/>
        <v>0</v>
      </c>
      <c r="L58" s="186">
        <f t="shared" si="34"/>
        <v>0</v>
      </c>
      <c r="M58" s="186">
        <f t="shared" si="34"/>
        <v>0</v>
      </c>
      <c r="N58" s="186">
        <f t="shared" si="34"/>
        <v>0</v>
      </c>
    </row>
    <row r="59" spans="1:14" ht="15" x14ac:dyDescent="0.25">
      <c r="A59" s="218" t="s">
        <v>899</v>
      </c>
      <c r="B59" s="219">
        <v>495000</v>
      </c>
      <c r="C59" s="186">
        <f t="shared" si="1"/>
        <v>41250</v>
      </c>
      <c r="D59" s="186">
        <f t="shared" ref="D59:N59" si="35">C59</f>
        <v>41250</v>
      </c>
      <c r="E59" s="186">
        <f t="shared" si="35"/>
        <v>41250</v>
      </c>
      <c r="F59" s="186">
        <f t="shared" si="35"/>
        <v>41250</v>
      </c>
      <c r="G59" s="186">
        <f t="shared" si="35"/>
        <v>41250</v>
      </c>
      <c r="H59" s="186">
        <f t="shared" si="35"/>
        <v>41250</v>
      </c>
      <c r="I59" s="186">
        <f t="shared" si="35"/>
        <v>41250</v>
      </c>
      <c r="J59" s="186">
        <f t="shared" si="35"/>
        <v>41250</v>
      </c>
      <c r="K59" s="186">
        <f t="shared" si="35"/>
        <v>41250</v>
      </c>
      <c r="L59" s="186">
        <f t="shared" si="35"/>
        <v>41250</v>
      </c>
      <c r="M59" s="186">
        <f t="shared" si="35"/>
        <v>41250</v>
      </c>
      <c r="N59" s="186">
        <f t="shared" si="35"/>
        <v>41250</v>
      </c>
    </row>
    <row r="60" spans="1:14" ht="15" x14ac:dyDescent="0.25">
      <c r="A60" s="218"/>
      <c r="B60" s="219"/>
      <c r="C60" s="186">
        <f t="shared" si="1"/>
        <v>0</v>
      </c>
      <c r="D60" s="186">
        <f t="shared" ref="D60:N60" si="36">C60</f>
        <v>0</v>
      </c>
      <c r="E60" s="186">
        <f t="shared" si="36"/>
        <v>0</v>
      </c>
      <c r="F60" s="186">
        <f t="shared" si="36"/>
        <v>0</v>
      </c>
      <c r="G60" s="186">
        <f t="shared" si="36"/>
        <v>0</v>
      </c>
      <c r="H60" s="186">
        <f t="shared" si="36"/>
        <v>0</v>
      </c>
      <c r="I60" s="186">
        <f t="shared" si="36"/>
        <v>0</v>
      </c>
      <c r="J60" s="186">
        <f t="shared" si="36"/>
        <v>0</v>
      </c>
      <c r="K60" s="186">
        <f t="shared" si="36"/>
        <v>0</v>
      </c>
      <c r="L60" s="186">
        <f t="shared" si="36"/>
        <v>0</v>
      </c>
      <c r="M60" s="186">
        <f t="shared" si="36"/>
        <v>0</v>
      </c>
      <c r="N60" s="186">
        <f t="shared" si="36"/>
        <v>0</v>
      </c>
    </row>
    <row r="61" spans="1:14" ht="15" x14ac:dyDescent="0.25">
      <c r="A61" s="218" t="s">
        <v>900</v>
      </c>
      <c r="B61" s="219">
        <v>300000</v>
      </c>
      <c r="C61" s="186">
        <f t="shared" si="1"/>
        <v>25000</v>
      </c>
      <c r="D61" s="186">
        <f t="shared" ref="D61:N61" si="37">C61</f>
        <v>25000</v>
      </c>
      <c r="E61" s="186">
        <f t="shared" si="37"/>
        <v>25000</v>
      </c>
      <c r="F61" s="186">
        <f t="shared" si="37"/>
        <v>25000</v>
      </c>
      <c r="G61" s="186">
        <f t="shared" si="37"/>
        <v>25000</v>
      </c>
      <c r="H61" s="186">
        <f t="shared" si="37"/>
        <v>25000</v>
      </c>
      <c r="I61" s="186">
        <f t="shared" si="37"/>
        <v>25000</v>
      </c>
      <c r="J61" s="186">
        <f t="shared" si="37"/>
        <v>25000</v>
      </c>
      <c r="K61" s="186">
        <f t="shared" si="37"/>
        <v>25000</v>
      </c>
      <c r="L61" s="186">
        <f t="shared" si="37"/>
        <v>25000</v>
      </c>
      <c r="M61" s="186">
        <f t="shared" si="37"/>
        <v>25000</v>
      </c>
      <c r="N61" s="186">
        <f t="shared" si="37"/>
        <v>25000</v>
      </c>
    </row>
    <row r="62" spans="1:14" ht="15" x14ac:dyDescent="0.25">
      <c r="A62" s="218"/>
      <c r="B62" s="219"/>
      <c r="C62" s="186">
        <f t="shared" si="1"/>
        <v>0</v>
      </c>
      <c r="D62" s="186">
        <f t="shared" ref="D62:N62" si="38">C62</f>
        <v>0</v>
      </c>
      <c r="E62" s="186">
        <f t="shared" si="38"/>
        <v>0</v>
      </c>
      <c r="F62" s="186">
        <f t="shared" si="38"/>
        <v>0</v>
      </c>
      <c r="G62" s="186">
        <f t="shared" si="38"/>
        <v>0</v>
      </c>
      <c r="H62" s="186">
        <f t="shared" si="38"/>
        <v>0</v>
      </c>
      <c r="I62" s="186">
        <f t="shared" si="38"/>
        <v>0</v>
      </c>
      <c r="J62" s="186">
        <f t="shared" si="38"/>
        <v>0</v>
      </c>
      <c r="K62" s="186">
        <f t="shared" si="38"/>
        <v>0</v>
      </c>
      <c r="L62" s="186">
        <f t="shared" si="38"/>
        <v>0</v>
      </c>
      <c r="M62" s="186">
        <f t="shared" si="38"/>
        <v>0</v>
      </c>
      <c r="N62" s="186">
        <f t="shared" si="38"/>
        <v>0</v>
      </c>
    </row>
    <row r="63" spans="1:14" ht="15" x14ac:dyDescent="0.25">
      <c r="A63" s="218" t="s">
        <v>901</v>
      </c>
      <c r="B63" s="219">
        <v>80000</v>
      </c>
      <c r="C63" s="186">
        <f t="shared" si="1"/>
        <v>6666.666666666667</v>
      </c>
      <c r="D63" s="186">
        <f t="shared" ref="D63:N63" si="39">C63</f>
        <v>6666.666666666667</v>
      </c>
      <c r="E63" s="186">
        <f t="shared" si="39"/>
        <v>6666.666666666667</v>
      </c>
      <c r="F63" s="186">
        <f t="shared" si="39"/>
        <v>6666.666666666667</v>
      </c>
      <c r="G63" s="186">
        <f t="shared" si="39"/>
        <v>6666.666666666667</v>
      </c>
      <c r="H63" s="186">
        <f t="shared" si="39"/>
        <v>6666.666666666667</v>
      </c>
      <c r="I63" s="186">
        <f t="shared" si="39"/>
        <v>6666.666666666667</v>
      </c>
      <c r="J63" s="186">
        <f t="shared" si="39"/>
        <v>6666.666666666667</v>
      </c>
      <c r="K63" s="186">
        <f t="shared" si="39"/>
        <v>6666.666666666667</v>
      </c>
      <c r="L63" s="186">
        <f t="shared" si="39"/>
        <v>6666.666666666667</v>
      </c>
      <c r="M63" s="186">
        <f t="shared" si="39"/>
        <v>6666.666666666667</v>
      </c>
      <c r="N63" s="186">
        <f t="shared" si="39"/>
        <v>6666.666666666667</v>
      </c>
    </row>
    <row r="64" spans="1:14" ht="15" x14ac:dyDescent="0.25">
      <c r="A64" s="218"/>
      <c r="B64" s="219"/>
      <c r="C64" s="186">
        <f t="shared" si="1"/>
        <v>0</v>
      </c>
      <c r="D64" s="186">
        <f t="shared" ref="D64:N64" si="40">C64</f>
        <v>0</v>
      </c>
      <c r="E64" s="186">
        <f t="shared" si="40"/>
        <v>0</v>
      </c>
      <c r="F64" s="186">
        <f t="shared" si="40"/>
        <v>0</v>
      </c>
      <c r="G64" s="186">
        <f t="shared" si="40"/>
        <v>0</v>
      </c>
      <c r="H64" s="186">
        <f t="shared" si="40"/>
        <v>0</v>
      </c>
      <c r="I64" s="186">
        <f t="shared" si="40"/>
        <v>0</v>
      </c>
      <c r="J64" s="186">
        <f t="shared" si="40"/>
        <v>0</v>
      </c>
      <c r="K64" s="186">
        <f t="shared" si="40"/>
        <v>0</v>
      </c>
      <c r="L64" s="186">
        <f t="shared" si="40"/>
        <v>0</v>
      </c>
      <c r="M64" s="186">
        <f t="shared" si="40"/>
        <v>0</v>
      </c>
      <c r="N64" s="186">
        <f t="shared" si="40"/>
        <v>0</v>
      </c>
    </row>
    <row r="65" spans="1:14" ht="15" x14ac:dyDescent="0.25">
      <c r="A65" s="218" t="s">
        <v>902</v>
      </c>
      <c r="B65" s="219">
        <v>660000</v>
      </c>
      <c r="C65" s="186">
        <f t="shared" si="1"/>
        <v>55000</v>
      </c>
      <c r="D65" s="186">
        <f t="shared" ref="D65:N65" si="41">C65</f>
        <v>55000</v>
      </c>
      <c r="E65" s="186">
        <f t="shared" si="41"/>
        <v>55000</v>
      </c>
      <c r="F65" s="186">
        <f t="shared" si="41"/>
        <v>55000</v>
      </c>
      <c r="G65" s="186">
        <f t="shared" si="41"/>
        <v>55000</v>
      </c>
      <c r="H65" s="186">
        <f t="shared" si="41"/>
        <v>55000</v>
      </c>
      <c r="I65" s="186">
        <f t="shared" si="41"/>
        <v>55000</v>
      </c>
      <c r="J65" s="186">
        <f t="shared" si="41"/>
        <v>55000</v>
      </c>
      <c r="K65" s="186">
        <f t="shared" si="41"/>
        <v>55000</v>
      </c>
      <c r="L65" s="186">
        <f t="shared" si="41"/>
        <v>55000</v>
      </c>
      <c r="M65" s="186">
        <f t="shared" si="41"/>
        <v>55000</v>
      </c>
      <c r="N65" s="186">
        <f t="shared" si="41"/>
        <v>55000</v>
      </c>
    </row>
    <row r="66" spans="1:14" ht="15" x14ac:dyDescent="0.25">
      <c r="A66" s="218"/>
      <c r="B66" s="219"/>
      <c r="C66" s="186">
        <f t="shared" si="1"/>
        <v>0</v>
      </c>
      <c r="D66" s="186">
        <f t="shared" ref="D66:N66" si="42">C66</f>
        <v>0</v>
      </c>
      <c r="E66" s="186">
        <f t="shared" si="42"/>
        <v>0</v>
      </c>
      <c r="F66" s="186">
        <f t="shared" si="42"/>
        <v>0</v>
      </c>
      <c r="G66" s="186">
        <f t="shared" si="42"/>
        <v>0</v>
      </c>
      <c r="H66" s="186">
        <f t="shared" si="42"/>
        <v>0</v>
      </c>
      <c r="I66" s="186">
        <f t="shared" si="42"/>
        <v>0</v>
      </c>
      <c r="J66" s="186">
        <f t="shared" si="42"/>
        <v>0</v>
      </c>
      <c r="K66" s="186">
        <f t="shared" si="42"/>
        <v>0</v>
      </c>
      <c r="L66" s="186">
        <f t="shared" si="42"/>
        <v>0</v>
      </c>
      <c r="M66" s="186">
        <f t="shared" si="42"/>
        <v>0</v>
      </c>
      <c r="N66" s="186">
        <f t="shared" si="42"/>
        <v>0</v>
      </c>
    </row>
    <row r="67" spans="1:14" ht="15" x14ac:dyDescent="0.25">
      <c r="A67" s="218" t="s">
        <v>903</v>
      </c>
      <c r="B67" s="219">
        <v>552912</v>
      </c>
      <c r="C67" s="186">
        <f t="shared" si="1"/>
        <v>46076</v>
      </c>
      <c r="D67" s="186">
        <f t="shared" ref="D67:N67" si="43">C67</f>
        <v>46076</v>
      </c>
      <c r="E67" s="186">
        <f t="shared" si="43"/>
        <v>46076</v>
      </c>
      <c r="F67" s="186">
        <f t="shared" si="43"/>
        <v>46076</v>
      </c>
      <c r="G67" s="186">
        <f t="shared" si="43"/>
        <v>46076</v>
      </c>
      <c r="H67" s="186">
        <f t="shared" si="43"/>
        <v>46076</v>
      </c>
      <c r="I67" s="186">
        <f t="shared" si="43"/>
        <v>46076</v>
      </c>
      <c r="J67" s="186">
        <f t="shared" si="43"/>
        <v>46076</v>
      </c>
      <c r="K67" s="186">
        <f t="shared" si="43"/>
        <v>46076</v>
      </c>
      <c r="L67" s="186">
        <f t="shared" si="43"/>
        <v>46076</v>
      </c>
      <c r="M67" s="186">
        <f t="shared" si="43"/>
        <v>46076</v>
      </c>
      <c r="N67" s="186">
        <f t="shared" si="43"/>
        <v>46076</v>
      </c>
    </row>
    <row r="68" spans="1:14" ht="15" x14ac:dyDescent="0.25">
      <c r="A68" s="218"/>
      <c r="B68" s="219"/>
      <c r="C68" s="186">
        <f t="shared" si="1"/>
        <v>0</v>
      </c>
      <c r="D68" s="186">
        <f t="shared" ref="D68:N68" si="44">C68</f>
        <v>0</v>
      </c>
      <c r="E68" s="186">
        <f t="shared" si="44"/>
        <v>0</v>
      </c>
      <c r="F68" s="186">
        <f t="shared" si="44"/>
        <v>0</v>
      </c>
      <c r="G68" s="186">
        <f t="shared" si="44"/>
        <v>0</v>
      </c>
      <c r="H68" s="186">
        <f t="shared" si="44"/>
        <v>0</v>
      </c>
      <c r="I68" s="186">
        <f t="shared" si="44"/>
        <v>0</v>
      </c>
      <c r="J68" s="186">
        <f t="shared" si="44"/>
        <v>0</v>
      </c>
      <c r="K68" s="186">
        <f t="shared" si="44"/>
        <v>0</v>
      </c>
      <c r="L68" s="186">
        <f t="shared" si="44"/>
        <v>0</v>
      </c>
      <c r="M68" s="186">
        <f t="shared" si="44"/>
        <v>0</v>
      </c>
      <c r="N68" s="186">
        <f t="shared" si="44"/>
        <v>0</v>
      </c>
    </row>
    <row r="69" spans="1:14" ht="15" x14ac:dyDescent="0.25">
      <c r="A69" s="217" t="s">
        <v>904</v>
      </c>
      <c r="B69" s="219">
        <f>SUM(B70:B87)</f>
        <v>5121222.8</v>
      </c>
      <c r="C69" s="186">
        <f t="shared" si="1"/>
        <v>426768.56666666665</v>
      </c>
      <c r="D69" s="186">
        <f t="shared" ref="D69:N69" si="45">C69</f>
        <v>426768.56666666665</v>
      </c>
      <c r="E69" s="186">
        <f t="shared" si="45"/>
        <v>426768.56666666665</v>
      </c>
      <c r="F69" s="186">
        <f t="shared" si="45"/>
        <v>426768.56666666665</v>
      </c>
      <c r="G69" s="186">
        <f t="shared" si="45"/>
        <v>426768.56666666665</v>
      </c>
      <c r="H69" s="186">
        <f t="shared" si="45"/>
        <v>426768.56666666665</v>
      </c>
      <c r="I69" s="186">
        <f t="shared" si="45"/>
        <v>426768.56666666665</v>
      </c>
      <c r="J69" s="186">
        <f t="shared" si="45"/>
        <v>426768.56666666665</v>
      </c>
      <c r="K69" s="186">
        <f t="shared" si="45"/>
        <v>426768.56666666665</v>
      </c>
      <c r="L69" s="186">
        <f t="shared" si="45"/>
        <v>426768.56666666665</v>
      </c>
      <c r="M69" s="186">
        <f t="shared" si="45"/>
        <v>426768.56666666665</v>
      </c>
      <c r="N69" s="186">
        <f t="shared" si="45"/>
        <v>426768.56666666665</v>
      </c>
    </row>
    <row r="70" spans="1:14" ht="15" x14ac:dyDescent="0.25">
      <c r="A70" s="218"/>
      <c r="B70" s="219"/>
      <c r="C70" s="186">
        <f t="shared" si="1"/>
        <v>0</v>
      </c>
      <c r="D70" s="186">
        <f t="shared" ref="D70:N70" si="46">C70</f>
        <v>0</v>
      </c>
      <c r="E70" s="186">
        <f t="shared" si="46"/>
        <v>0</v>
      </c>
      <c r="F70" s="186">
        <f t="shared" si="46"/>
        <v>0</v>
      </c>
      <c r="G70" s="186">
        <f t="shared" si="46"/>
        <v>0</v>
      </c>
      <c r="H70" s="186">
        <f t="shared" si="46"/>
        <v>0</v>
      </c>
      <c r="I70" s="186">
        <f t="shared" si="46"/>
        <v>0</v>
      </c>
      <c r="J70" s="186">
        <f t="shared" si="46"/>
        <v>0</v>
      </c>
      <c r="K70" s="186">
        <f t="shared" si="46"/>
        <v>0</v>
      </c>
      <c r="L70" s="186">
        <f t="shared" si="46"/>
        <v>0</v>
      </c>
      <c r="M70" s="186">
        <f t="shared" si="46"/>
        <v>0</v>
      </c>
      <c r="N70" s="186">
        <f t="shared" si="46"/>
        <v>0</v>
      </c>
    </row>
    <row r="71" spans="1:14" ht="15" x14ac:dyDescent="0.25">
      <c r="A71" s="218" t="s">
        <v>905</v>
      </c>
      <c r="B71" s="219">
        <v>0</v>
      </c>
      <c r="C71" s="186">
        <f t="shared" si="1"/>
        <v>0</v>
      </c>
      <c r="D71" s="186">
        <f t="shared" ref="D71:N71" si="47">C71</f>
        <v>0</v>
      </c>
      <c r="E71" s="186">
        <f t="shared" si="47"/>
        <v>0</v>
      </c>
      <c r="F71" s="186">
        <f t="shared" si="47"/>
        <v>0</v>
      </c>
      <c r="G71" s="186">
        <f t="shared" si="47"/>
        <v>0</v>
      </c>
      <c r="H71" s="186">
        <f t="shared" si="47"/>
        <v>0</v>
      </c>
      <c r="I71" s="186">
        <f t="shared" si="47"/>
        <v>0</v>
      </c>
      <c r="J71" s="186">
        <f t="shared" si="47"/>
        <v>0</v>
      </c>
      <c r="K71" s="186">
        <f t="shared" si="47"/>
        <v>0</v>
      </c>
      <c r="L71" s="186">
        <f t="shared" si="47"/>
        <v>0</v>
      </c>
      <c r="M71" s="186">
        <f t="shared" si="47"/>
        <v>0</v>
      </c>
      <c r="N71" s="186">
        <f t="shared" si="47"/>
        <v>0</v>
      </c>
    </row>
    <row r="72" spans="1:14" ht="15" x14ac:dyDescent="0.25">
      <c r="A72" s="218"/>
      <c r="B72" s="219"/>
      <c r="C72" s="186">
        <f t="shared" si="1"/>
        <v>0</v>
      </c>
      <c r="D72" s="186">
        <f t="shared" ref="D72:N72" si="48">C72</f>
        <v>0</v>
      </c>
      <c r="E72" s="186">
        <f t="shared" si="48"/>
        <v>0</v>
      </c>
      <c r="F72" s="186">
        <f t="shared" si="48"/>
        <v>0</v>
      </c>
      <c r="G72" s="186">
        <f t="shared" si="48"/>
        <v>0</v>
      </c>
      <c r="H72" s="186">
        <f t="shared" si="48"/>
        <v>0</v>
      </c>
      <c r="I72" s="186">
        <f t="shared" si="48"/>
        <v>0</v>
      </c>
      <c r="J72" s="186">
        <f t="shared" si="48"/>
        <v>0</v>
      </c>
      <c r="K72" s="186">
        <f t="shared" si="48"/>
        <v>0</v>
      </c>
      <c r="L72" s="186">
        <f t="shared" si="48"/>
        <v>0</v>
      </c>
      <c r="M72" s="186">
        <f t="shared" si="48"/>
        <v>0</v>
      </c>
      <c r="N72" s="186">
        <f t="shared" si="48"/>
        <v>0</v>
      </c>
    </row>
    <row r="73" spans="1:14" ht="15" x14ac:dyDescent="0.25">
      <c r="A73" s="218" t="s">
        <v>906</v>
      </c>
      <c r="B73" s="219">
        <v>0</v>
      </c>
      <c r="C73" s="186">
        <f t="shared" si="1"/>
        <v>0</v>
      </c>
      <c r="D73" s="186">
        <f t="shared" ref="D73:N73" si="49">C73</f>
        <v>0</v>
      </c>
      <c r="E73" s="186">
        <f t="shared" si="49"/>
        <v>0</v>
      </c>
      <c r="F73" s="186">
        <f t="shared" si="49"/>
        <v>0</v>
      </c>
      <c r="G73" s="186">
        <f t="shared" si="49"/>
        <v>0</v>
      </c>
      <c r="H73" s="186">
        <f t="shared" si="49"/>
        <v>0</v>
      </c>
      <c r="I73" s="186">
        <f t="shared" si="49"/>
        <v>0</v>
      </c>
      <c r="J73" s="186">
        <f t="shared" si="49"/>
        <v>0</v>
      </c>
      <c r="K73" s="186">
        <f t="shared" si="49"/>
        <v>0</v>
      </c>
      <c r="L73" s="186">
        <f t="shared" si="49"/>
        <v>0</v>
      </c>
      <c r="M73" s="186">
        <f t="shared" si="49"/>
        <v>0</v>
      </c>
      <c r="N73" s="186">
        <f t="shared" si="49"/>
        <v>0</v>
      </c>
    </row>
    <row r="74" spans="1:14" ht="15" x14ac:dyDescent="0.25">
      <c r="A74" s="218"/>
      <c r="B74" s="219"/>
      <c r="C74" s="186">
        <f t="shared" si="1"/>
        <v>0</v>
      </c>
      <c r="D74" s="186">
        <f t="shared" ref="D74:N74" si="50">C74</f>
        <v>0</v>
      </c>
      <c r="E74" s="186">
        <f t="shared" si="50"/>
        <v>0</v>
      </c>
      <c r="F74" s="186">
        <f t="shared" si="50"/>
        <v>0</v>
      </c>
      <c r="G74" s="186">
        <f t="shared" si="50"/>
        <v>0</v>
      </c>
      <c r="H74" s="186">
        <f t="shared" si="50"/>
        <v>0</v>
      </c>
      <c r="I74" s="186">
        <f t="shared" si="50"/>
        <v>0</v>
      </c>
      <c r="J74" s="186">
        <f t="shared" si="50"/>
        <v>0</v>
      </c>
      <c r="K74" s="186">
        <f t="shared" si="50"/>
        <v>0</v>
      </c>
      <c r="L74" s="186">
        <f t="shared" si="50"/>
        <v>0</v>
      </c>
      <c r="M74" s="186">
        <f t="shared" si="50"/>
        <v>0</v>
      </c>
      <c r="N74" s="186">
        <f t="shared" si="50"/>
        <v>0</v>
      </c>
    </row>
    <row r="75" spans="1:14" ht="15" x14ac:dyDescent="0.25">
      <c r="A75" s="218" t="s">
        <v>907</v>
      </c>
      <c r="B75" s="219">
        <v>1980000</v>
      </c>
      <c r="C75" s="186">
        <f t="shared" si="1"/>
        <v>165000</v>
      </c>
      <c r="D75" s="186">
        <f t="shared" ref="D75:N75" si="51">C75</f>
        <v>165000</v>
      </c>
      <c r="E75" s="186">
        <f t="shared" si="51"/>
        <v>165000</v>
      </c>
      <c r="F75" s="186">
        <f t="shared" si="51"/>
        <v>165000</v>
      </c>
      <c r="G75" s="186">
        <f t="shared" si="51"/>
        <v>165000</v>
      </c>
      <c r="H75" s="186">
        <f t="shared" si="51"/>
        <v>165000</v>
      </c>
      <c r="I75" s="186">
        <f t="shared" si="51"/>
        <v>165000</v>
      </c>
      <c r="J75" s="186">
        <f t="shared" si="51"/>
        <v>165000</v>
      </c>
      <c r="K75" s="186">
        <f t="shared" si="51"/>
        <v>165000</v>
      </c>
      <c r="L75" s="186">
        <f t="shared" si="51"/>
        <v>165000</v>
      </c>
      <c r="M75" s="186">
        <f t="shared" si="51"/>
        <v>165000</v>
      </c>
      <c r="N75" s="186">
        <f t="shared" si="51"/>
        <v>165000</v>
      </c>
    </row>
    <row r="76" spans="1:14" ht="15" x14ac:dyDescent="0.25">
      <c r="A76" s="218"/>
      <c r="B76" s="219"/>
      <c r="C76" s="186">
        <f t="shared" si="1"/>
        <v>0</v>
      </c>
      <c r="D76" s="186">
        <f t="shared" ref="D76:N76" si="52">C76</f>
        <v>0</v>
      </c>
      <c r="E76" s="186">
        <f t="shared" si="52"/>
        <v>0</v>
      </c>
      <c r="F76" s="186">
        <f t="shared" si="52"/>
        <v>0</v>
      </c>
      <c r="G76" s="186">
        <f t="shared" si="52"/>
        <v>0</v>
      </c>
      <c r="H76" s="186">
        <f t="shared" si="52"/>
        <v>0</v>
      </c>
      <c r="I76" s="186">
        <f t="shared" si="52"/>
        <v>0</v>
      </c>
      <c r="J76" s="186">
        <f t="shared" si="52"/>
        <v>0</v>
      </c>
      <c r="K76" s="186">
        <f t="shared" si="52"/>
        <v>0</v>
      </c>
      <c r="L76" s="186">
        <f t="shared" si="52"/>
        <v>0</v>
      </c>
      <c r="M76" s="186">
        <f t="shared" si="52"/>
        <v>0</v>
      </c>
      <c r="N76" s="186">
        <f t="shared" si="52"/>
        <v>0</v>
      </c>
    </row>
    <row r="77" spans="1:14" ht="15" x14ac:dyDescent="0.25">
      <c r="A77" s="218" t="s">
        <v>908</v>
      </c>
      <c r="B77" s="219">
        <v>2165102.7999999998</v>
      </c>
      <c r="C77" s="186">
        <f t="shared" si="1"/>
        <v>180425.23333333331</v>
      </c>
      <c r="D77" s="186">
        <f t="shared" ref="D77:N77" si="53">C77</f>
        <v>180425.23333333331</v>
      </c>
      <c r="E77" s="186">
        <f t="shared" si="53"/>
        <v>180425.23333333331</v>
      </c>
      <c r="F77" s="186">
        <f t="shared" si="53"/>
        <v>180425.23333333331</v>
      </c>
      <c r="G77" s="186">
        <f t="shared" si="53"/>
        <v>180425.23333333331</v>
      </c>
      <c r="H77" s="186">
        <f t="shared" si="53"/>
        <v>180425.23333333331</v>
      </c>
      <c r="I77" s="186">
        <f t="shared" si="53"/>
        <v>180425.23333333331</v>
      </c>
      <c r="J77" s="186">
        <f t="shared" si="53"/>
        <v>180425.23333333331</v>
      </c>
      <c r="K77" s="186">
        <f t="shared" si="53"/>
        <v>180425.23333333331</v>
      </c>
      <c r="L77" s="186">
        <f t="shared" si="53"/>
        <v>180425.23333333331</v>
      </c>
      <c r="M77" s="186">
        <f t="shared" si="53"/>
        <v>180425.23333333331</v>
      </c>
      <c r="N77" s="186">
        <f t="shared" si="53"/>
        <v>180425.23333333331</v>
      </c>
    </row>
    <row r="78" spans="1:14" ht="15" x14ac:dyDescent="0.25">
      <c r="A78" s="218"/>
      <c r="B78" s="219"/>
      <c r="C78" s="186">
        <f t="shared" ref="C78:C141" si="54">B78/12</f>
        <v>0</v>
      </c>
      <c r="D78" s="186">
        <f t="shared" ref="D78:N78" si="55">C78</f>
        <v>0</v>
      </c>
      <c r="E78" s="186">
        <f t="shared" si="55"/>
        <v>0</v>
      </c>
      <c r="F78" s="186">
        <f t="shared" si="55"/>
        <v>0</v>
      </c>
      <c r="G78" s="186">
        <f t="shared" si="55"/>
        <v>0</v>
      </c>
      <c r="H78" s="186">
        <f t="shared" si="55"/>
        <v>0</v>
      </c>
      <c r="I78" s="186">
        <f t="shared" si="55"/>
        <v>0</v>
      </c>
      <c r="J78" s="186">
        <f t="shared" si="55"/>
        <v>0</v>
      </c>
      <c r="K78" s="186">
        <f t="shared" si="55"/>
        <v>0</v>
      </c>
      <c r="L78" s="186">
        <f t="shared" si="55"/>
        <v>0</v>
      </c>
      <c r="M78" s="186">
        <f t="shared" si="55"/>
        <v>0</v>
      </c>
      <c r="N78" s="186">
        <f t="shared" si="55"/>
        <v>0</v>
      </c>
    </row>
    <row r="79" spans="1:14" ht="15" x14ac:dyDescent="0.25">
      <c r="A79" s="218" t="s">
        <v>909</v>
      </c>
      <c r="B79" s="219">
        <v>966120</v>
      </c>
      <c r="C79" s="186">
        <f t="shared" si="54"/>
        <v>80510</v>
      </c>
      <c r="D79" s="186">
        <f t="shared" ref="D79:N79" si="56">C79</f>
        <v>80510</v>
      </c>
      <c r="E79" s="186">
        <f t="shared" si="56"/>
        <v>80510</v>
      </c>
      <c r="F79" s="186">
        <f t="shared" si="56"/>
        <v>80510</v>
      </c>
      <c r="G79" s="186">
        <f t="shared" si="56"/>
        <v>80510</v>
      </c>
      <c r="H79" s="186">
        <f t="shared" si="56"/>
        <v>80510</v>
      </c>
      <c r="I79" s="186">
        <f t="shared" si="56"/>
        <v>80510</v>
      </c>
      <c r="J79" s="186">
        <f t="shared" si="56"/>
        <v>80510</v>
      </c>
      <c r="K79" s="186">
        <f t="shared" si="56"/>
        <v>80510</v>
      </c>
      <c r="L79" s="186">
        <f t="shared" si="56"/>
        <v>80510</v>
      </c>
      <c r="M79" s="186">
        <f t="shared" si="56"/>
        <v>80510</v>
      </c>
      <c r="N79" s="186">
        <f t="shared" si="56"/>
        <v>80510</v>
      </c>
    </row>
    <row r="80" spans="1:14" ht="15" x14ac:dyDescent="0.25">
      <c r="A80" s="218"/>
      <c r="B80" s="219"/>
      <c r="C80" s="186">
        <f t="shared" si="54"/>
        <v>0</v>
      </c>
      <c r="D80" s="186">
        <f t="shared" ref="D80:N80" si="57">C80</f>
        <v>0</v>
      </c>
      <c r="E80" s="186">
        <f t="shared" si="57"/>
        <v>0</v>
      </c>
      <c r="F80" s="186">
        <f t="shared" si="57"/>
        <v>0</v>
      </c>
      <c r="G80" s="186">
        <f t="shared" si="57"/>
        <v>0</v>
      </c>
      <c r="H80" s="186">
        <f t="shared" si="57"/>
        <v>0</v>
      </c>
      <c r="I80" s="186">
        <f t="shared" si="57"/>
        <v>0</v>
      </c>
      <c r="J80" s="186">
        <f t="shared" si="57"/>
        <v>0</v>
      </c>
      <c r="K80" s="186">
        <f t="shared" si="57"/>
        <v>0</v>
      </c>
      <c r="L80" s="186">
        <f t="shared" si="57"/>
        <v>0</v>
      </c>
      <c r="M80" s="186">
        <f t="shared" si="57"/>
        <v>0</v>
      </c>
      <c r="N80" s="186">
        <f t="shared" si="57"/>
        <v>0</v>
      </c>
    </row>
    <row r="81" spans="1:14" ht="15" x14ac:dyDescent="0.25">
      <c r="A81" s="218" t="s">
        <v>910</v>
      </c>
      <c r="B81" s="219">
        <v>0</v>
      </c>
      <c r="C81" s="186">
        <f t="shared" si="54"/>
        <v>0</v>
      </c>
      <c r="D81" s="186">
        <f t="shared" ref="D81:N81" si="58">C81</f>
        <v>0</v>
      </c>
      <c r="E81" s="186">
        <f t="shared" si="58"/>
        <v>0</v>
      </c>
      <c r="F81" s="186">
        <f t="shared" si="58"/>
        <v>0</v>
      </c>
      <c r="G81" s="186">
        <f t="shared" si="58"/>
        <v>0</v>
      </c>
      <c r="H81" s="186">
        <f t="shared" si="58"/>
        <v>0</v>
      </c>
      <c r="I81" s="186">
        <f t="shared" si="58"/>
        <v>0</v>
      </c>
      <c r="J81" s="186">
        <f t="shared" si="58"/>
        <v>0</v>
      </c>
      <c r="K81" s="186">
        <f t="shared" si="58"/>
        <v>0</v>
      </c>
      <c r="L81" s="186">
        <f t="shared" si="58"/>
        <v>0</v>
      </c>
      <c r="M81" s="186">
        <f t="shared" si="58"/>
        <v>0</v>
      </c>
      <c r="N81" s="186">
        <f t="shared" si="58"/>
        <v>0</v>
      </c>
    </row>
    <row r="82" spans="1:14" ht="15" x14ac:dyDescent="0.25">
      <c r="A82" s="218" t="s">
        <v>911</v>
      </c>
      <c r="B82" s="219">
        <v>0</v>
      </c>
      <c r="C82" s="186">
        <f t="shared" si="54"/>
        <v>0</v>
      </c>
      <c r="D82" s="186">
        <f t="shared" ref="D82:N82" si="59">C82</f>
        <v>0</v>
      </c>
      <c r="E82" s="186">
        <f t="shared" si="59"/>
        <v>0</v>
      </c>
      <c r="F82" s="186">
        <f t="shared" si="59"/>
        <v>0</v>
      </c>
      <c r="G82" s="186">
        <f t="shared" si="59"/>
        <v>0</v>
      </c>
      <c r="H82" s="186">
        <f t="shared" si="59"/>
        <v>0</v>
      </c>
      <c r="I82" s="186">
        <f t="shared" si="59"/>
        <v>0</v>
      </c>
      <c r="J82" s="186">
        <f t="shared" si="59"/>
        <v>0</v>
      </c>
      <c r="K82" s="186">
        <f t="shared" si="59"/>
        <v>0</v>
      </c>
      <c r="L82" s="186">
        <f t="shared" si="59"/>
        <v>0</v>
      </c>
      <c r="M82" s="186">
        <f t="shared" si="59"/>
        <v>0</v>
      </c>
      <c r="N82" s="186">
        <f t="shared" si="59"/>
        <v>0</v>
      </c>
    </row>
    <row r="83" spans="1:14" ht="15" x14ac:dyDescent="0.25">
      <c r="A83" s="218"/>
      <c r="B83" s="219"/>
      <c r="C83" s="186">
        <f t="shared" si="54"/>
        <v>0</v>
      </c>
      <c r="D83" s="186">
        <f t="shared" ref="D83:N83" si="60">C83</f>
        <v>0</v>
      </c>
      <c r="E83" s="186">
        <f t="shared" si="60"/>
        <v>0</v>
      </c>
      <c r="F83" s="186">
        <f t="shared" si="60"/>
        <v>0</v>
      </c>
      <c r="G83" s="186">
        <f t="shared" si="60"/>
        <v>0</v>
      </c>
      <c r="H83" s="186">
        <f t="shared" si="60"/>
        <v>0</v>
      </c>
      <c r="I83" s="186">
        <f t="shared" si="60"/>
        <v>0</v>
      </c>
      <c r="J83" s="186">
        <f t="shared" si="60"/>
        <v>0</v>
      </c>
      <c r="K83" s="186">
        <f t="shared" si="60"/>
        <v>0</v>
      </c>
      <c r="L83" s="186">
        <f t="shared" si="60"/>
        <v>0</v>
      </c>
      <c r="M83" s="186">
        <f t="shared" si="60"/>
        <v>0</v>
      </c>
      <c r="N83" s="186">
        <f t="shared" si="60"/>
        <v>0</v>
      </c>
    </row>
    <row r="84" spans="1:14" ht="15" x14ac:dyDescent="0.25">
      <c r="A84" s="218" t="s">
        <v>912</v>
      </c>
      <c r="B84" s="219">
        <v>10000</v>
      </c>
      <c r="C84" s="186">
        <f t="shared" si="54"/>
        <v>833.33333333333337</v>
      </c>
      <c r="D84" s="186">
        <f t="shared" ref="D84:N84" si="61">C84</f>
        <v>833.33333333333337</v>
      </c>
      <c r="E84" s="186">
        <f t="shared" si="61"/>
        <v>833.33333333333337</v>
      </c>
      <c r="F84" s="186">
        <f t="shared" si="61"/>
        <v>833.33333333333337</v>
      </c>
      <c r="G84" s="186">
        <f t="shared" si="61"/>
        <v>833.33333333333337</v>
      </c>
      <c r="H84" s="186">
        <f t="shared" si="61"/>
        <v>833.33333333333337</v>
      </c>
      <c r="I84" s="186">
        <f t="shared" si="61"/>
        <v>833.33333333333337</v>
      </c>
      <c r="J84" s="186">
        <f t="shared" si="61"/>
        <v>833.33333333333337</v>
      </c>
      <c r="K84" s="186">
        <f t="shared" si="61"/>
        <v>833.33333333333337</v>
      </c>
      <c r="L84" s="186">
        <f t="shared" si="61"/>
        <v>833.33333333333337</v>
      </c>
      <c r="M84" s="186">
        <f t="shared" si="61"/>
        <v>833.33333333333337</v>
      </c>
      <c r="N84" s="186">
        <f t="shared" si="61"/>
        <v>833.33333333333337</v>
      </c>
    </row>
    <row r="85" spans="1:14" ht="15" x14ac:dyDescent="0.25">
      <c r="A85" s="218"/>
      <c r="B85" s="219"/>
      <c r="C85" s="186">
        <f t="shared" si="54"/>
        <v>0</v>
      </c>
      <c r="D85" s="186">
        <f t="shared" ref="D85:N85" si="62">C85</f>
        <v>0</v>
      </c>
      <c r="E85" s="186">
        <f t="shared" si="62"/>
        <v>0</v>
      </c>
      <c r="F85" s="186">
        <f t="shared" si="62"/>
        <v>0</v>
      </c>
      <c r="G85" s="186">
        <f t="shared" si="62"/>
        <v>0</v>
      </c>
      <c r="H85" s="186">
        <f t="shared" si="62"/>
        <v>0</v>
      </c>
      <c r="I85" s="186">
        <f t="shared" si="62"/>
        <v>0</v>
      </c>
      <c r="J85" s="186">
        <f t="shared" si="62"/>
        <v>0</v>
      </c>
      <c r="K85" s="186">
        <f t="shared" si="62"/>
        <v>0</v>
      </c>
      <c r="L85" s="186">
        <f t="shared" si="62"/>
        <v>0</v>
      </c>
      <c r="M85" s="186">
        <f t="shared" si="62"/>
        <v>0</v>
      </c>
      <c r="N85" s="186">
        <f t="shared" si="62"/>
        <v>0</v>
      </c>
    </row>
    <row r="86" spans="1:14" ht="15" x14ac:dyDescent="0.25">
      <c r="A86" s="218" t="s">
        <v>913</v>
      </c>
      <c r="B86" s="219">
        <v>0</v>
      </c>
      <c r="C86" s="186">
        <f t="shared" si="54"/>
        <v>0</v>
      </c>
      <c r="D86" s="186">
        <f t="shared" ref="D86:N86" si="63">C86</f>
        <v>0</v>
      </c>
      <c r="E86" s="186">
        <f t="shared" si="63"/>
        <v>0</v>
      </c>
      <c r="F86" s="186">
        <f t="shared" si="63"/>
        <v>0</v>
      </c>
      <c r="G86" s="186">
        <f t="shared" si="63"/>
        <v>0</v>
      </c>
      <c r="H86" s="186">
        <f t="shared" si="63"/>
        <v>0</v>
      </c>
      <c r="I86" s="186">
        <f t="shared" si="63"/>
        <v>0</v>
      </c>
      <c r="J86" s="186">
        <f t="shared" si="63"/>
        <v>0</v>
      </c>
      <c r="K86" s="186">
        <f t="shared" si="63"/>
        <v>0</v>
      </c>
      <c r="L86" s="186">
        <f t="shared" si="63"/>
        <v>0</v>
      </c>
      <c r="M86" s="186">
        <f t="shared" si="63"/>
        <v>0</v>
      </c>
      <c r="N86" s="186">
        <f t="shared" si="63"/>
        <v>0</v>
      </c>
    </row>
    <row r="87" spans="1:14" ht="15" x14ac:dyDescent="0.25">
      <c r="A87" s="218"/>
      <c r="B87" s="219"/>
      <c r="C87" s="186">
        <f t="shared" si="54"/>
        <v>0</v>
      </c>
      <c r="D87" s="186">
        <f t="shared" ref="D87:N87" si="64">C87</f>
        <v>0</v>
      </c>
      <c r="E87" s="186">
        <f t="shared" si="64"/>
        <v>0</v>
      </c>
      <c r="F87" s="186">
        <f t="shared" si="64"/>
        <v>0</v>
      </c>
      <c r="G87" s="186">
        <f t="shared" si="64"/>
        <v>0</v>
      </c>
      <c r="H87" s="186">
        <f t="shared" si="64"/>
        <v>0</v>
      </c>
      <c r="I87" s="186">
        <f t="shared" si="64"/>
        <v>0</v>
      </c>
      <c r="J87" s="186">
        <f t="shared" si="64"/>
        <v>0</v>
      </c>
      <c r="K87" s="186">
        <f t="shared" si="64"/>
        <v>0</v>
      </c>
      <c r="L87" s="186">
        <f t="shared" si="64"/>
        <v>0</v>
      </c>
      <c r="M87" s="186">
        <f t="shared" si="64"/>
        <v>0</v>
      </c>
      <c r="N87" s="186">
        <f t="shared" si="64"/>
        <v>0</v>
      </c>
    </row>
    <row r="88" spans="1:14" ht="15" x14ac:dyDescent="0.25">
      <c r="A88" s="217" t="s">
        <v>914</v>
      </c>
      <c r="B88" s="219">
        <f>SUM(B89:B106)</f>
        <v>700000</v>
      </c>
      <c r="C88" s="186">
        <f t="shared" si="54"/>
        <v>58333.333333333336</v>
      </c>
      <c r="D88" s="186">
        <f t="shared" ref="D88:N88" si="65">C88</f>
        <v>58333.333333333336</v>
      </c>
      <c r="E88" s="186">
        <f t="shared" si="65"/>
        <v>58333.333333333336</v>
      </c>
      <c r="F88" s="186">
        <f t="shared" si="65"/>
        <v>58333.333333333336</v>
      </c>
      <c r="G88" s="186">
        <f t="shared" si="65"/>
        <v>58333.333333333336</v>
      </c>
      <c r="H88" s="186">
        <f t="shared" si="65"/>
        <v>58333.333333333336</v>
      </c>
      <c r="I88" s="186">
        <f t="shared" si="65"/>
        <v>58333.333333333336</v>
      </c>
      <c r="J88" s="186">
        <f t="shared" si="65"/>
        <v>58333.333333333336</v>
      </c>
      <c r="K88" s="186">
        <f t="shared" si="65"/>
        <v>58333.333333333336</v>
      </c>
      <c r="L88" s="186">
        <f t="shared" si="65"/>
        <v>58333.333333333336</v>
      </c>
      <c r="M88" s="186">
        <f t="shared" si="65"/>
        <v>58333.333333333336</v>
      </c>
      <c r="N88" s="186">
        <f t="shared" si="65"/>
        <v>58333.333333333336</v>
      </c>
    </row>
    <row r="89" spans="1:14" ht="15" x14ac:dyDescent="0.25">
      <c r="A89" s="218"/>
      <c r="B89" s="219"/>
      <c r="C89" s="186">
        <f t="shared" si="54"/>
        <v>0</v>
      </c>
      <c r="D89" s="186">
        <f t="shared" ref="D89:N89" si="66">C89</f>
        <v>0</v>
      </c>
      <c r="E89" s="186">
        <f t="shared" si="66"/>
        <v>0</v>
      </c>
      <c r="F89" s="186">
        <f t="shared" si="66"/>
        <v>0</v>
      </c>
      <c r="G89" s="186">
        <f t="shared" si="66"/>
        <v>0</v>
      </c>
      <c r="H89" s="186">
        <f t="shared" si="66"/>
        <v>0</v>
      </c>
      <c r="I89" s="186">
        <f t="shared" si="66"/>
        <v>0</v>
      </c>
      <c r="J89" s="186">
        <f t="shared" si="66"/>
        <v>0</v>
      </c>
      <c r="K89" s="186">
        <f t="shared" si="66"/>
        <v>0</v>
      </c>
      <c r="L89" s="186">
        <f t="shared" si="66"/>
        <v>0</v>
      </c>
      <c r="M89" s="186">
        <f t="shared" si="66"/>
        <v>0</v>
      </c>
      <c r="N89" s="186">
        <f t="shared" si="66"/>
        <v>0</v>
      </c>
    </row>
    <row r="90" spans="1:14" ht="15" x14ac:dyDescent="0.25">
      <c r="A90" s="218" t="s">
        <v>915</v>
      </c>
      <c r="B90" s="219">
        <v>25000</v>
      </c>
      <c r="C90" s="186">
        <f t="shared" si="54"/>
        <v>2083.3333333333335</v>
      </c>
      <c r="D90" s="186">
        <f t="shared" ref="D90:N90" si="67">C90</f>
        <v>2083.3333333333335</v>
      </c>
      <c r="E90" s="186">
        <f t="shared" si="67"/>
        <v>2083.3333333333335</v>
      </c>
      <c r="F90" s="186">
        <f t="shared" si="67"/>
        <v>2083.3333333333335</v>
      </c>
      <c r="G90" s="186">
        <f t="shared" si="67"/>
        <v>2083.3333333333335</v>
      </c>
      <c r="H90" s="186">
        <f t="shared" si="67"/>
        <v>2083.3333333333335</v>
      </c>
      <c r="I90" s="186">
        <f t="shared" si="67"/>
        <v>2083.3333333333335</v>
      </c>
      <c r="J90" s="186">
        <f t="shared" si="67"/>
        <v>2083.3333333333335</v>
      </c>
      <c r="K90" s="186">
        <f t="shared" si="67"/>
        <v>2083.3333333333335</v>
      </c>
      <c r="L90" s="186">
        <f t="shared" si="67"/>
        <v>2083.3333333333335</v>
      </c>
      <c r="M90" s="186">
        <f t="shared" si="67"/>
        <v>2083.3333333333335</v>
      </c>
      <c r="N90" s="186">
        <f t="shared" si="67"/>
        <v>2083.3333333333335</v>
      </c>
    </row>
    <row r="91" spans="1:14" ht="15" x14ac:dyDescent="0.25">
      <c r="A91" s="218"/>
      <c r="B91" s="219"/>
      <c r="C91" s="186">
        <f t="shared" si="54"/>
        <v>0</v>
      </c>
      <c r="D91" s="186">
        <f t="shared" ref="D91:N91" si="68">C91</f>
        <v>0</v>
      </c>
      <c r="E91" s="186">
        <f t="shared" si="68"/>
        <v>0</v>
      </c>
      <c r="F91" s="186">
        <f t="shared" si="68"/>
        <v>0</v>
      </c>
      <c r="G91" s="186">
        <f t="shared" si="68"/>
        <v>0</v>
      </c>
      <c r="H91" s="186">
        <f t="shared" si="68"/>
        <v>0</v>
      </c>
      <c r="I91" s="186">
        <f t="shared" si="68"/>
        <v>0</v>
      </c>
      <c r="J91" s="186">
        <f t="shared" si="68"/>
        <v>0</v>
      </c>
      <c r="K91" s="186">
        <f t="shared" si="68"/>
        <v>0</v>
      </c>
      <c r="L91" s="186">
        <f t="shared" si="68"/>
        <v>0</v>
      </c>
      <c r="M91" s="186">
        <f t="shared" si="68"/>
        <v>0</v>
      </c>
      <c r="N91" s="186">
        <f t="shared" si="68"/>
        <v>0</v>
      </c>
    </row>
    <row r="92" spans="1:14" ht="15" x14ac:dyDescent="0.25">
      <c r="A92" s="218" t="s">
        <v>916</v>
      </c>
      <c r="B92" s="219">
        <v>300000</v>
      </c>
      <c r="C92" s="186">
        <f t="shared" si="54"/>
        <v>25000</v>
      </c>
      <c r="D92" s="186">
        <f t="shared" ref="D92:N92" si="69">C92</f>
        <v>25000</v>
      </c>
      <c r="E92" s="186">
        <f t="shared" si="69"/>
        <v>25000</v>
      </c>
      <c r="F92" s="186">
        <f t="shared" si="69"/>
        <v>25000</v>
      </c>
      <c r="G92" s="186">
        <f t="shared" si="69"/>
        <v>25000</v>
      </c>
      <c r="H92" s="186">
        <f t="shared" si="69"/>
        <v>25000</v>
      </c>
      <c r="I92" s="186">
        <f t="shared" si="69"/>
        <v>25000</v>
      </c>
      <c r="J92" s="186">
        <f t="shared" si="69"/>
        <v>25000</v>
      </c>
      <c r="K92" s="186">
        <f t="shared" si="69"/>
        <v>25000</v>
      </c>
      <c r="L92" s="186">
        <f t="shared" si="69"/>
        <v>25000</v>
      </c>
      <c r="M92" s="186">
        <f t="shared" si="69"/>
        <v>25000</v>
      </c>
      <c r="N92" s="186">
        <f t="shared" si="69"/>
        <v>25000</v>
      </c>
    </row>
    <row r="93" spans="1:14" ht="15" x14ac:dyDescent="0.25">
      <c r="A93" s="218"/>
      <c r="B93" s="219"/>
      <c r="C93" s="186">
        <f t="shared" si="54"/>
        <v>0</v>
      </c>
      <c r="D93" s="186">
        <f t="shared" ref="D93:N93" si="70">C93</f>
        <v>0</v>
      </c>
      <c r="E93" s="186">
        <f t="shared" si="70"/>
        <v>0</v>
      </c>
      <c r="F93" s="186">
        <f t="shared" si="70"/>
        <v>0</v>
      </c>
      <c r="G93" s="186">
        <f t="shared" si="70"/>
        <v>0</v>
      </c>
      <c r="H93" s="186">
        <f t="shared" si="70"/>
        <v>0</v>
      </c>
      <c r="I93" s="186">
        <f t="shared" si="70"/>
        <v>0</v>
      </c>
      <c r="J93" s="186">
        <f t="shared" si="70"/>
        <v>0</v>
      </c>
      <c r="K93" s="186">
        <f t="shared" si="70"/>
        <v>0</v>
      </c>
      <c r="L93" s="186">
        <f t="shared" si="70"/>
        <v>0</v>
      </c>
      <c r="M93" s="186">
        <f t="shared" si="70"/>
        <v>0</v>
      </c>
      <c r="N93" s="186">
        <f t="shared" si="70"/>
        <v>0</v>
      </c>
    </row>
    <row r="94" spans="1:14" ht="15" x14ac:dyDescent="0.25">
      <c r="A94" s="218" t="s">
        <v>917</v>
      </c>
      <c r="B94" s="219">
        <v>0</v>
      </c>
      <c r="C94" s="186">
        <f t="shared" si="54"/>
        <v>0</v>
      </c>
      <c r="D94" s="186">
        <f t="shared" ref="D94:N94" si="71">C94</f>
        <v>0</v>
      </c>
      <c r="E94" s="186">
        <f t="shared" si="71"/>
        <v>0</v>
      </c>
      <c r="F94" s="186">
        <f t="shared" si="71"/>
        <v>0</v>
      </c>
      <c r="G94" s="186">
        <f t="shared" si="71"/>
        <v>0</v>
      </c>
      <c r="H94" s="186">
        <f t="shared" si="71"/>
        <v>0</v>
      </c>
      <c r="I94" s="186">
        <f t="shared" si="71"/>
        <v>0</v>
      </c>
      <c r="J94" s="186">
        <f t="shared" si="71"/>
        <v>0</v>
      </c>
      <c r="K94" s="186">
        <f t="shared" si="71"/>
        <v>0</v>
      </c>
      <c r="L94" s="186">
        <f t="shared" si="71"/>
        <v>0</v>
      </c>
      <c r="M94" s="186">
        <f t="shared" si="71"/>
        <v>0</v>
      </c>
      <c r="N94" s="186">
        <f t="shared" si="71"/>
        <v>0</v>
      </c>
    </row>
    <row r="95" spans="1:14" ht="15" x14ac:dyDescent="0.25">
      <c r="A95" s="218"/>
      <c r="B95" s="219"/>
      <c r="C95" s="186">
        <f t="shared" si="54"/>
        <v>0</v>
      </c>
      <c r="D95" s="186">
        <f t="shared" ref="D95:N95" si="72">C95</f>
        <v>0</v>
      </c>
      <c r="E95" s="186">
        <f t="shared" si="72"/>
        <v>0</v>
      </c>
      <c r="F95" s="186">
        <f t="shared" si="72"/>
        <v>0</v>
      </c>
      <c r="G95" s="186">
        <f t="shared" si="72"/>
        <v>0</v>
      </c>
      <c r="H95" s="186">
        <f t="shared" si="72"/>
        <v>0</v>
      </c>
      <c r="I95" s="186">
        <f t="shared" si="72"/>
        <v>0</v>
      </c>
      <c r="J95" s="186">
        <f t="shared" si="72"/>
        <v>0</v>
      </c>
      <c r="K95" s="186">
        <f t="shared" si="72"/>
        <v>0</v>
      </c>
      <c r="L95" s="186">
        <f t="shared" si="72"/>
        <v>0</v>
      </c>
      <c r="M95" s="186">
        <f t="shared" si="72"/>
        <v>0</v>
      </c>
      <c r="N95" s="186">
        <f t="shared" si="72"/>
        <v>0</v>
      </c>
    </row>
    <row r="96" spans="1:14" ht="15" x14ac:dyDescent="0.25">
      <c r="A96" s="218" t="s">
        <v>918</v>
      </c>
      <c r="B96" s="219">
        <v>350000</v>
      </c>
      <c r="C96" s="186">
        <f t="shared" si="54"/>
        <v>29166.666666666668</v>
      </c>
      <c r="D96" s="186">
        <f t="shared" ref="D96:N96" si="73">C96</f>
        <v>29166.666666666668</v>
      </c>
      <c r="E96" s="186">
        <f t="shared" si="73"/>
        <v>29166.666666666668</v>
      </c>
      <c r="F96" s="186">
        <f t="shared" si="73"/>
        <v>29166.666666666668</v>
      </c>
      <c r="G96" s="186">
        <f t="shared" si="73"/>
        <v>29166.666666666668</v>
      </c>
      <c r="H96" s="186">
        <f t="shared" si="73"/>
        <v>29166.666666666668</v>
      </c>
      <c r="I96" s="186">
        <f t="shared" si="73"/>
        <v>29166.666666666668</v>
      </c>
      <c r="J96" s="186">
        <f t="shared" si="73"/>
        <v>29166.666666666668</v>
      </c>
      <c r="K96" s="186">
        <f t="shared" si="73"/>
        <v>29166.666666666668</v>
      </c>
      <c r="L96" s="186">
        <f t="shared" si="73"/>
        <v>29166.666666666668</v>
      </c>
      <c r="M96" s="186">
        <f t="shared" si="73"/>
        <v>29166.666666666668</v>
      </c>
      <c r="N96" s="186">
        <f t="shared" si="73"/>
        <v>29166.666666666668</v>
      </c>
    </row>
    <row r="97" spans="1:14" ht="15" x14ac:dyDescent="0.25">
      <c r="A97" s="218"/>
      <c r="B97" s="219"/>
      <c r="C97" s="186">
        <f t="shared" si="54"/>
        <v>0</v>
      </c>
      <c r="D97" s="186">
        <f t="shared" ref="D97:N97" si="74">C97</f>
        <v>0</v>
      </c>
      <c r="E97" s="186">
        <f t="shared" si="74"/>
        <v>0</v>
      </c>
      <c r="F97" s="186">
        <f t="shared" si="74"/>
        <v>0</v>
      </c>
      <c r="G97" s="186">
        <f t="shared" si="74"/>
        <v>0</v>
      </c>
      <c r="H97" s="186">
        <f t="shared" si="74"/>
        <v>0</v>
      </c>
      <c r="I97" s="186">
        <f t="shared" si="74"/>
        <v>0</v>
      </c>
      <c r="J97" s="186">
        <f t="shared" si="74"/>
        <v>0</v>
      </c>
      <c r="K97" s="186">
        <f t="shared" si="74"/>
        <v>0</v>
      </c>
      <c r="L97" s="186">
        <f t="shared" si="74"/>
        <v>0</v>
      </c>
      <c r="M97" s="186">
        <f t="shared" si="74"/>
        <v>0</v>
      </c>
      <c r="N97" s="186">
        <f t="shared" si="74"/>
        <v>0</v>
      </c>
    </row>
    <row r="98" spans="1:14" ht="15" x14ac:dyDescent="0.25">
      <c r="A98" s="218" t="s">
        <v>919</v>
      </c>
      <c r="B98" s="219">
        <v>0</v>
      </c>
      <c r="C98" s="186">
        <f t="shared" si="54"/>
        <v>0</v>
      </c>
      <c r="D98" s="186">
        <f t="shared" ref="D98:N98" si="75">C98</f>
        <v>0</v>
      </c>
      <c r="E98" s="186">
        <f t="shared" si="75"/>
        <v>0</v>
      </c>
      <c r="F98" s="186">
        <f t="shared" si="75"/>
        <v>0</v>
      </c>
      <c r="G98" s="186">
        <f t="shared" si="75"/>
        <v>0</v>
      </c>
      <c r="H98" s="186">
        <f t="shared" si="75"/>
        <v>0</v>
      </c>
      <c r="I98" s="186">
        <f t="shared" si="75"/>
        <v>0</v>
      </c>
      <c r="J98" s="186">
        <f t="shared" si="75"/>
        <v>0</v>
      </c>
      <c r="K98" s="186">
        <f t="shared" si="75"/>
        <v>0</v>
      </c>
      <c r="L98" s="186">
        <f t="shared" si="75"/>
        <v>0</v>
      </c>
      <c r="M98" s="186">
        <f t="shared" si="75"/>
        <v>0</v>
      </c>
      <c r="N98" s="186">
        <f t="shared" si="75"/>
        <v>0</v>
      </c>
    </row>
    <row r="99" spans="1:14" ht="15" x14ac:dyDescent="0.25">
      <c r="A99" s="218"/>
      <c r="B99" s="219"/>
      <c r="C99" s="186">
        <f t="shared" si="54"/>
        <v>0</v>
      </c>
      <c r="D99" s="186">
        <f t="shared" ref="D99:N99" si="76">C99</f>
        <v>0</v>
      </c>
      <c r="E99" s="186">
        <f t="shared" si="76"/>
        <v>0</v>
      </c>
      <c r="F99" s="186">
        <f t="shared" si="76"/>
        <v>0</v>
      </c>
      <c r="G99" s="186">
        <f t="shared" si="76"/>
        <v>0</v>
      </c>
      <c r="H99" s="186">
        <f t="shared" si="76"/>
        <v>0</v>
      </c>
      <c r="I99" s="186">
        <f t="shared" si="76"/>
        <v>0</v>
      </c>
      <c r="J99" s="186">
        <f t="shared" si="76"/>
        <v>0</v>
      </c>
      <c r="K99" s="186">
        <f t="shared" si="76"/>
        <v>0</v>
      </c>
      <c r="L99" s="186">
        <f t="shared" si="76"/>
        <v>0</v>
      </c>
      <c r="M99" s="186">
        <f t="shared" si="76"/>
        <v>0</v>
      </c>
      <c r="N99" s="186">
        <f t="shared" si="76"/>
        <v>0</v>
      </c>
    </row>
    <row r="100" spans="1:14" ht="15" x14ac:dyDescent="0.25">
      <c r="A100" s="218" t="s">
        <v>920</v>
      </c>
      <c r="B100" s="219">
        <v>25000</v>
      </c>
      <c r="C100" s="186">
        <f t="shared" si="54"/>
        <v>2083.3333333333335</v>
      </c>
      <c r="D100" s="186">
        <f t="shared" ref="D100:N100" si="77">C100</f>
        <v>2083.3333333333335</v>
      </c>
      <c r="E100" s="186">
        <f t="shared" si="77"/>
        <v>2083.3333333333335</v>
      </c>
      <c r="F100" s="186">
        <f t="shared" si="77"/>
        <v>2083.3333333333335</v>
      </c>
      <c r="G100" s="186">
        <f t="shared" si="77"/>
        <v>2083.3333333333335</v>
      </c>
      <c r="H100" s="186">
        <f t="shared" si="77"/>
        <v>2083.3333333333335</v>
      </c>
      <c r="I100" s="186">
        <f t="shared" si="77"/>
        <v>2083.3333333333335</v>
      </c>
      <c r="J100" s="186">
        <f t="shared" si="77"/>
        <v>2083.3333333333335</v>
      </c>
      <c r="K100" s="186">
        <f t="shared" si="77"/>
        <v>2083.3333333333335</v>
      </c>
      <c r="L100" s="186">
        <f t="shared" si="77"/>
        <v>2083.3333333333335</v>
      </c>
      <c r="M100" s="186">
        <f t="shared" si="77"/>
        <v>2083.3333333333335</v>
      </c>
      <c r="N100" s="186">
        <f t="shared" si="77"/>
        <v>2083.3333333333335</v>
      </c>
    </row>
    <row r="101" spans="1:14" ht="15" x14ac:dyDescent="0.25">
      <c r="A101" s="218"/>
      <c r="B101" s="219"/>
      <c r="C101" s="186">
        <f t="shared" si="54"/>
        <v>0</v>
      </c>
      <c r="D101" s="186">
        <f t="shared" ref="D101:N101" si="78">C101</f>
        <v>0</v>
      </c>
      <c r="E101" s="186">
        <f t="shared" si="78"/>
        <v>0</v>
      </c>
      <c r="F101" s="186">
        <f t="shared" si="78"/>
        <v>0</v>
      </c>
      <c r="G101" s="186">
        <f t="shared" si="78"/>
        <v>0</v>
      </c>
      <c r="H101" s="186">
        <f t="shared" si="78"/>
        <v>0</v>
      </c>
      <c r="I101" s="186">
        <f t="shared" si="78"/>
        <v>0</v>
      </c>
      <c r="J101" s="186">
        <f t="shared" si="78"/>
        <v>0</v>
      </c>
      <c r="K101" s="186">
        <f t="shared" si="78"/>
        <v>0</v>
      </c>
      <c r="L101" s="186">
        <f t="shared" si="78"/>
        <v>0</v>
      </c>
      <c r="M101" s="186">
        <f t="shared" si="78"/>
        <v>0</v>
      </c>
      <c r="N101" s="186">
        <f t="shared" si="78"/>
        <v>0</v>
      </c>
    </row>
    <row r="102" spans="1:14" ht="15" x14ac:dyDescent="0.25">
      <c r="A102" s="218" t="s">
        <v>921</v>
      </c>
      <c r="B102" s="219">
        <v>0</v>
      </c>
      <c r="C102" s="186">
        <f t="shared" si="54"/>
        <v>0</v>
      </c>
      <c r="D102" s="186">
        <f t="shared" ref="D102:N102" si="79">C102</f>
        <v>0</v>
      </c>
      <c r="E102" s="186">
        <f t="shared" si="79"/>
        <v>0</v>
      </c>
      <c r="F102" s="186">
        <f t="shared" si="79"/>
        <v>0</v>
      </c>
      <c r="G102" s="186">
        <f t="shared" si="79"/>
        <v>0</v>
      </c>
      <c r="H102" s="186">
        <f t="shared" si="79"/>
        <v>0</v>
      </c>
      <c r="I102" s="186">
        <f t="shared" si="79"/>
        <v>0</v>
      </c>
      <c r="J102" s="186">
        <f t="shared" si="79"/>
        <v>0</v>
      </c>
      <c r="K102" s="186">
        <f t="shared" si="79"/>
        <v>0</v>
      </c>
      <c r="L102" s="186">
        <f t="shared" si="79"/>
        <v>0</v>
      </c>
      <c r="M102" s="186">
        <f t="shared" si="79"/>
        <v>0</v>
      </c>
      <c r="N102" s="186">
        <f t="shared" si="79"/>
        <v>0</v>
      </c>
    </row>
    <row r="103" spans="1:14" ht="15" x14ac:dyDescent="0.25">
      <c r="A103" s="218"/>
      <c r="B103" s="219"/>
      <c r="C103" s="186">
        <f t="shared" si="54"/>
        <v>0</v>
      </c>
      <c r="D103" s="186">
        <f t="shared" ref="D103:N103" si="80">C103</f>
        <v>0</v>
      </c>
      <c r="E103" s="186">
        <f t="shared" si="80"/>
        <v>0</v>
      </c>
      <c r="F103" s="186">
        <f t="shared" si="80"/>
        <v>0</v>
      </c>
      <c r="G103" s="186">
        <f t="shared" si="80"/>
        <v>0</v>
      </c>
      <c r="H103" s="186">
        <f t="shared" si="80"/>
        <v>0</v>
      </c>
      <c r="I103" s="186">
        <f t="shared" si="80"/>
        <v>0</v>
      </c>
      <c r="J103" s="186">
        <f t="shared" si="80"/>
        <v>0</v>
      </c>
      <c r="K103" s="186">
        <f t="shared" si="80"/>
        <v>0</v>
      </c>
      <c r="L103" s="186">
        <f t="shared" si="80"/>
        <v>0</v>
      </c>
      <c r="M103" s="186">
        <f t="shared" si="80"/>
        <v>0</v>
      </c>
      <c r="N103" s="186">
        <f t="shared" si="80"/>
        <v>0</v>
      </c>
    </row>
    <row r="104" spans="1:14" ht="15" x14ac:dyDescent="0.25">
      <c r="A104" s="218" t="s">
        <v>922</v>
      </c>
      <c r="B104" s="219">
        <v>0</v>
      </c>
      <c r="C104" s="186">
        <f t="shared" si="54"/>
        <v>0</v>
      </c>
      <c r="D104" s="186">
        <f t="shared" ref="D104:N104" si="81">C104</f>
        <v>0</v>
      </c>
      <c r="E104" s="186">
        <f t="shared" si="81"/>
        <v>0</v>
      </c>
      <c r="F104" s="186">
        <f t="shared" si="81"/>
        <v>0</v>
      </c>
      <c r="G104" s="186">
        <f t="shared" si="81"/>
        <v>0</v>
      </c>
      <c r="H104" s="186">
        <f t="shared" si="81"/>
        <v>0</v>
      </c>
      <c r="I104" s="186">
        <f t="shared" si="81"/>
        <v>0</v>
      </c>
      <c r="J104" s="186">
        <f t="shared" si="81"/>
        <v>0</v>
      </c>
      <c r="K104" s="186">
        <f t="shared" si="81"/>
        <v>0</v>
      </c>
      <c r="L104" s="186">
        <f t="shared" si="81"/>
        <v>0</v>
      </c>
      <c r="M104" s="186">
        <f t="shared" si="81"/>
        <v>0</v>
      </c>
      <c r="N104" s="186">
        <f t="shared" si="81"/>
        <v>0</v>
      </c>
    </row>
    <row r="105" spans="1:14" ht="15" x14ac:dyDescent="0.25">
      <c r="A105" s="218"/>
      <c r="B105" s="219"/>
      <c r="C105" s="186">
        <f t="shared" si="54"/>
        <v>0</v>
      </c>
      <c r="D105" s="186">
        <f t="shared" ref="D105:N105" si="82">C105</f>
        <v>0</v>
      </c>
      <c r="E105" s="186">
        <f t="shared" si="82"/>
        <v>0</v>
      </c>
      <c r="F105" s="186">
        <f t="shared" si="82"/>
        <v>0</v>
      </c>
      <c r="G105" s="186">
        <f t="shared" si="82"/>
        <v>0</v>
      </c>
      <c r="H105" s="186">
        <f t="shared" si="82"/>
        <v>0</v>
      </c>
      <c r="I105" s="186">
        <f t="shared" si="82"/>
        <v>0</v>
      </c>
      <c r="J105" s="186">
        <f t="shared" si="82"/>
        <v>0</v>
      </c>
      <c r="K105" s="186">
        <f t="shared" si="82"/>
        <v>0</v>
      </c>
      <c r="L105" s="186">
        <f t="shared" si="82"/>
        <v>0</v>
      </c>
      <c r="M105" s="186">
        <f t="shared" si="82"/>
        <v>0</v>
      </c>
      <c r="N105" s="186">
        <f t="shared" si="82"/>
        <v>0</v>
      </c>
    </row>
    <row r="106" spans="1:14" ht="15" x14ac:dyDescent="0.25">
      <c r="A106" s="218" t="s">
        <v>923</v>
      </c>
      <c r="B106" s="219">
        <v>0</v>
      </c>
      <c r="C106" s="186">
        <f t="shared" si="54"/>
        <v>0</v>
      </c>
      <c r="D106" s="186">
        <f t="shared" ref="D106:N106" si="83">C106</f>
        <v>0</v>
      </c>
      <c r="E106" s="186">
        <f t="shared" si="83"/>
        <v>0</v>
      </c>
      <c r="F106" s="186">
        <f t="shared" si="83"/>
        <v>0</v>
      </c>
      <c r="G106" s="186">
        <f t="shared" si="83"/>
        <v>0</v>
      </c>
      <c r="H106" s="186">
        <f t="shared" si="83"/>
        <v>0</v>
      </c>
      <c r="I106" s="186">
        <f t="shared" si="83"/>
        <v>0</v>
      </c>
      <c r="J106" s="186">
        <f t="shared" si="83"/>
        <v>0</v>
      </c>
      <c r="K106" s="186">
        <f t="shared" si="83"/>
        <v>0</v>
      </c>
      <c r="L106" s="186">
        <f t="shared" si="83"/>
        <v>0</v>
      </c>
      <c r="M106" s="186">
        <f t="shared" si="83"/>
        <v>0</v>
      </c>
      <c r="N106" s="186">
        <f t="shared" si="83"/>
        <v>0</v>
      </c>
    </row>
    <row r="107" spans="1:14" ht="15" x14ac:dyDescent="0.25">
      <c r="A107" s="218"/>
      <c r="B107" s="219"/>
      <c r="C107" s="186">
        <f t="shared" si="54"/>
        <v>0</v>
      </c>
      <c r="D107" s="186">
        <f t="shared" ref="D107:N107" si="84">C107</f>
        <v>0</v>
      </c>
      <c r="E107" s="186">
        <f t="shared" si="84"/>
        <v>0</v>
      </c>
      <c r="F107" s="186">
        <f t="shared" si="84"/>
        <v>0</v>
      </c>
      <c r="G107" s="186">
        <f t="shared" si="84"/>
        <v>0</v>
      </c>
      <c r="H107" s="186">
        <f t="shared" si="84"/>
        <v>0</v>
      </c>
      <c r="I107" s="186">
        <f t="shared" si="84"/>
        <v>0</v>
      </c>
      <c r="J107" s="186">
        <f t="shared" si="84"/>
        <v>0</v>
      </c>
      <c r="K107" s="186">
        <f t="shared" si="84"/>
        <v>0</v>
      </c>
      <c r="L107" s="186">
        <f t="shared" si="84"/>
        <v>0</v>
      </c>
      <c r="M107" s="186">
        <f t="shared" si="84"/>
        <v>0</v>
      </c>
      <c r="N107" s="186">
        <f t="shared" si="84"/>
        <v>0</v>
      </c>
    </row>
    <row r="108" spans="1:14" ht="15" x14ac:dyDescent="0.25">
      <c r="A108" s="217" t="s">
        <v>924</v>
      </c>
      <c r="B108" s="219">
        <f>SUM(B109:B115)</f>
        <v>7490471</v>
      </c>
      <c r="C108" s="186">
        <f t="shared" si="54"/>
        <v>624205.91666666663</v>
      </c>
      <c r="D108" s="186">
        <f t="shared" ref="D108:N108" si="85">C108</f>
        <v>624205.91666666663</v>
      </c>
      <c r="E108" s="186">
        <f t="shared" si="85"/>
        <v>624205.91666666663</v>
      </c>
      <c r="F108" s="186">
        <f t="shared" si="85"/>
        <v>624205.91666666663</v>
      </c>
      <c r="G108" s="186">
        <f t="shared" si="85"/>
        <v>624205.91666666663</v>
      </c>
      <c r="H108" s="186">
        <f t="shared" si="85"/>
        <v>624205.91666666663</v>
      </c>
      <c r="I108" s="186">
        <f t="shared" si="85"/>
        <v>624205.91666666663</v>
      </c>
      <c r="J108" s="186">
        <f t="shared" si="85"/>
        <v>624205.91666666663</v>
      </c>
      <c r="K108" s="186">
        <f t="shared" si="85"/>
        <v>624205.91666666663</v>
      </c>
      <c r="L108" s="186">
        <f t="shared" si="85"/>
        <v>624205.91666666663</v>
      </c>
      <c r="M108" s="186">
        <f t="shared" si="85"/>
        <v>624205.91666666663</v>
      </c>
      <c r="N108" s="186">
        <f t="shared" si="85"/>
        <v>624205.91666666663</v>
      </c>
    </row>
    <row r="109" spans="1:14" ht="15" x14ac:dyDescent="0.25">
      <c r="A109" s="218"/>
      <c r="B109" s="219"/>
      <c r="C109" s="186">
        <f t="shared" si="54"/>
        <v>0</v>
      </c>
      <c r="D109" s="186">
        <f t="shared" ref="D109:N109" si="86">C109</f>
        <v>0</v>
      </c>
      <c r="E109" s="186">
        <f t="shared" si="86"/>
        <v>0</v>
      </c>
      <c r="F109" s="186">
        <f t="shared" si="86"/>
        <v>0</v>
      </c>
      <c r="G109" s="186">
        <f t="shared" si="86"/>
        <v>0</v>
      </c>
      <c r="H109" s="186">
        <f t="shared" si="86"/>
        <v>0</v>
      </c>
      <c r="I109" s="186">
        <f t="shared" si="86"/>
        <v>0</v>
      </c>
      <c r="J109" s="186">
        <f t="shared" si="86"/>
        <v>0</v>
      </c>
      <c r="K109" s="186">
        <f t="shared" si="86"/>
        <v>0</v>
      </c>
      <c r="L109" s="186">
        <f t="shared" si="86"/>
        <v>0</v>
      </c>
      <c r="M109" s="186">
        <f t="shared" si="86"/>
        <v>0</v>
      </c>
      <c r="N109" s="186">
        <f t="shared" si="86"/>
        <v>0</v>
      </c>
    </row>
    <row r="110" spans="1:14" ht="15" x14ac:dyDescent="0.25">
      <c r="A110" s="218" t="s">
        <v>925</v>
      </c>
      <c r="B110" s="219">
        <v>7490471</v>
      </c>
      <c r="C110" s="186">
        <f t="shared" si="54"/>
        <v>624205.91666666663</v>
      </c>
      <c r="D110" s="186">
        <f t="shared" ref="D110:N110" si="87">C110</f>
        <v>624205.91666666663</v>
      </c>
      <c r="E110" s="186">
        <f t="shared" si="87"/>
        <v>624205.91666666663</v>
      </c>
      <c r="F110" s="186">
        <f t="shared" si="87"/>
        <v>624205.91666666663</v>
      </c>
      <c r="G110" s="186">
        <f t="shared" si="87"/>
        <v>624205.91666666663</v>
      </c>
      <c r="H110" s="186">
        <f t="shared" si="87"/>
        <v>624205.91666666663</v>
      </c>
      <c r="I110" s="186">
        <f t="shared" si="87"/>
        <v>624205.91666666663</v>
      </c>
      <c r="J110" s="186">
        <f t="shared" si="87"/>
        <v>624205.91666666663</v>
      </c>
      <c r="K110" s="186">
        <f t="shared" si="87"/>
        <v>624205.91666666663</v>
      </c>
      <c r="L110" s="186">
        <f t="shared" si="87"/>
        <v>624205.91666666663</v>
      </c>
      <c r="M110" s="186">
        <f t="shared" si="87"/>
        <v>624205.91666666663</v>
      </c>
      <c r="N110" s="186">
        <f t="shared" si="87"/>
        <v>624205.91666666663</v>
      </c>
    </row>
    <row r="111" spans="1:14" ht="15" x14ac:dyDescent="0.25">
      <c r="A111" s="218"/>
      <c r="B111" s="219"/>
      <c r="C111" s="186">
        <f t="shared" si="54"/>
        <v>0</v>
      </c>
      <c r="D111" s="186">
        <f t="shared" ref="D111:N111" si="88">C111</f>
        <v>0</v>
      </c>
      <c r="E111" s="186">
        <f t="shared" si="88"/>
        <v>0</v>
      </c>
      <c r="F111" s="186">
        <f t="shared" si="88"/>
        <v>0</v>
      </c>
      <c r="G111" s="186">
        <f t="shared" si="88"/>
        <v>0</v>
      </c>
      <c r="H111" s="186">
        <f t="shared" si="88"/>
        <v>0</v>
      </c>
      <c r="I111" s="186">
        <f t="shared" si="88"/>
        <v>0</v>
      </c>
      <c r="J111" s="186">
        <f t="shared" si="88"/>
        <v>0</v>
      </c>
      <c r="K111" s="186">
        <f t="shared" si="88"/>
        <v>0</v>
      </c>
      <c r="L111" s="186">
        <f t="shared" si="88"/>
        <v>0</v>
      </c>
      <c r="M111" s="186">
        <f t="shared" si="88"/>
        <v>0</v>
      </c>
      <c r="N111" s="186">
        <f t="shared" si="88"/>
        <v>0</v>
      </c>
    </row>
    <row r="112" spans="1:14" ht="15" x14ac:dyDescent="0.25">
      <c r="A112" s="218" t="s">
        <v>926</v>
      </c>
      <c r="B112" s="219">
        <v>0</v>
      </c>
      <c r="C112" s="186">
        <f t="shared" si="54"/>
        <v>0</v>
      </c>
      <c r="D112" s="186">
        <f t="shared" ref="D112:N112" si="89">C112</f>
        <v>0</v>
      </c>
      <c r="E112" s="186">
        <f t="shared" si="89"/>
        <v>0</v>
      </c>
      <c r="F112" s="186">
        <f t="shared" si="89"/>
        <v>0</v>
      </c>
      <c r="G112" s="186">
        <f t="shared" si="89"/>
        <v>0</v>
      </c>
      <c r="H112" s="186">
        <f t="shared" si="89"/>
        <v>0</v>
      </c>
      <c r="I112" s="186">
        <f t="shared" si="89"/>
        <v>0</v>
      </c>
      <c r="J112" s="186">
        <f t="shared" si="89"/>
        <v>0</v>
      </c>
      <c r="K112" s="186">
        <f t="shared" si="89"/>
        <v>0</v>
      </c>
      <c r="L112" s="186">
        <f t="shared" si="89"/>
        <v>0</v>
      </c>
      <c r="M112" s="186">
        <f t="shared" si="89"/>
        <v>0</v>
      </c>
      <c r="N112" s="186">
        <f t="shared" si="89"/>
        <v>0</v>
      </c>
    </row>
    <row r="113" spans="1:14" ht="15" x14ac:dyDescent="0.25">
      <c r="A113" s="218"/>
      <c r="B113" s="219"/>
      <c r="C113" s="186">
        <f t="shared" si="54"/>
        <v>0</v>
      </c>
      <c r="D113" s="186">
        <f t="shared" ref="D113:N113" si="90">C113</f>
        <v>0</v>
      </c>
      <c r="E113" s="186">
        <f t="shared" si="90"/>
        <v>0</v>
      </c>
      <c r="F113" s="186">
        <f t="shared" si="90"/>
        <v>0</v>
      </c>
      <c r="G113" s="186">
        <f t="shared" si="90"/>
        <v>0</v>
      </c>
      <c r="H113" s="186">
        <f t="shared" si="90"/>
        <v>0</v>
      </c>
      <c r="I113" s="186">
        <f t="shared" si="90"/>
        <v>0</v>
      </c>
      <c r="J113" s="186">
        <f t="shared" si="90"/>
        <v>0</v>
      </c>
      <c r="K113" s="186">
        <f t="shared" si="90"/>
        <v>0</v>
      </c>
      <c r="L113" s="186">
        <f t="shared" si="90"/>
        <v>0</v>
      </c>
      <c r="M113" s="186">
        <f t="shared" si="90"/>
        <v>0</v>
      </c>
      <c r="N113" s="186">
        <f t="shared" si="90"/>
        <v>0</v>
      </c>
    </row>
    <row r="114" spans="1:14" ht="15" x14ac:dyDescent="0.25">
      <c r="A114" s="218" t="s">
        <v>927</v>
      </c>
      <c r="B114" s="219">
        <v>0</v>
      </c>
      <c r="C114" s="186">
        <f t="shared" si="54"/>
        <v>0</v>
      </c>
      <c r="D114" s="186">
        <f t="shared" ref="D114:N114" si="91">C114</f>
        <v>0</v>
      </c>
      <c r="E114" s="186">
        <f t="shared" si="91"/>
        <v>0</v>
      </c>
      <c r="F114" s="186">
        <f t="shared" si="91"/>
        <v>0</v>
      </c>
      <c r="G114" s="186">
        <f t="shared" si="91"/>
        <v>0</v>
      </c>
      <c r="H114" s="186">
        <f t="shared" si="91"/>
        <v>0</v>
      </c>
      <c r="I114" s="186">
        <f t="shared" si="91"/>
        <v>0</v>
      </c>
      <c r="J114" s="186">
        <f t="shared" si="91"/>
        <v>0</v>
      </c>
      <c r="K114" s="186">
        <f t="shared" si="91"/>
        <v>0</v>
      </c>
      <c r="L114" s="186">
        <f t="shared" si="91"/>
        <v>0</v>
      </c>
      <c r="M114" s="186">
        <f t="shared" si="91"/>
        <v>0</v>
      </c>
      <c r="N114" s="186">
        <f t="shared" si="91"/>
        <v>0</v>
      </c>
    </row>
    <row r="115" spans="1:14" ht="15" x14ac:dyDescent="0.25">
      <c r="A115" s="218"/>
      <c r="B115" s="219"/>
      <c r="C115" s="186">
        <f t="shared" si="54"/>
        <v>0</v>
      </c>
      <c r="D115" s="186">
        <f t="shared" ref="D115:N115" si="92">C115</f>
        <v>0</v>
      </c>
      <c r="E115" s="186">
        <f t="shared" si="92"/>
        <v>0</v>
      </c>
      <c r="F115" s="186">
        <f t="shared" si="92"/>
        <v>0</v>
      </c>
      <c r="G115" s="186">
        <f t="shared" si="92"/>
        <v>0</v>
      </c>
      <c r="H115" s="186">
        <f t="shared" si="92"/>
        <v>0</v>
      </c>
      <c r="I115" s="186">
        <f t="shared" si="92"/>
        <v>0</v>
      </c>
      <c r="J115" s="186">
        <f t="shared" si="92"/>
        <v>0</v>
      </c>
      <c r="K115" s="186">
        <f t="shared" si="92"/>
        <v>0</v>
      </c>
      <c r="L115" s="186">
        <f t="shared" si="92"/>
        <v>0</v>
      </c>
      <c r="M115" s="186">
        <f t="shared" si="92"/>
        <v>0</v>
      </c>
      <c r="N115" s="186">
        <f t="shared" si="92"/>
        <v>0</v>
      </c>
    </row>
    <row r="116" spans="1:14" ht="15" x14ac:dyDescent="0.25">
      <c r="A116" s="217" t="s">
        <v>928</v>
      </c>
      <c r="B116" s="219">
        <v>0</v>
      </c>
      <c r="C116" s="186">
        <f t="shared" si="54"/>
        <v>0</v>
      </c>
      <c r="D116" s="186">
        <f t="shared" ref="D116:N116" si="93">C116</f>
        <v>0</v>
      </c>
      <c r="E116" s="186">
        <f t="shared" si="93"/>
        <v>0</v>
      </c>
      <c r="F116" s="186">
        <f t="shared" si="93"/>
        <v>0</v>
      </c>
      <c r="G116" s="186">
        <f t="shared" si="93"/>
        <v>0</v>
      </c>
      <c r="H116" s="186">
        <f t="shared" si="93"/>
        <v>0</v>
      </c>
      <c r="I116" s="186">
        <f t="shared" si="93"/>
        <v>0</v>
      </c>
      <c r="J116" s="186">
        <f t="shared" si="93"/>
        <v>0</v>
      </c>
      <c r="K116" s="186">
        <f t="shared" si="93"/>
        <v>0</v>
      </c>
      <c r="L116" s="186">
        <f t="shared" si="93"/>
        <v>0</v>
      </c>
      <c r="M116" s="186">
        <f t="shared" si="93"/>
        <v>0</v>
      </c>
      <c r="N116" s="186">
        <f t="shared" si="93"/>
        <v>0</v>
      </c>
    </row>
    <row r="117" spans="1:14" ht="15" x14ac:dyDescent="0.25">
      <c r="A117" s="218"/>
      <c r="B117" s="219"/>
      <c r="C117" s="186">
        <f t="shared" si="54"/>
        <v>0</v>
      </c>
      <c r="D117" s="186">
        <f t="shared" ref="D117:N117" si="94">C117</f>
        <v>0</v>
      </c>
      <c r="E117" s="186">
        <f t="shared" si="94"/>
        <v>0</v>
      </c>
      <c r="F117" s="186">
        <f t="shared" si="94"/>
        <v>0</v>
      </c>
      <c r="G117" s="186">
        <f t="shared" si="94"/>
        <v>0</v>
      </c>
      <c r="H117" s="186">
        <f t="shared" si="94"/>
        <v>0</v>
      </c>
      <c r="I117" s="186">
        <f t="shared" si="94"/>
        <v>0</v>
      </c>
      <c r="J117" s="186">
        <f t="shared" si="94"/>
        <v>0</v>
      </c>
      <c r="K117" s="186">
        <f t="shared" si="94"/>
        <v>0</v>
      </c>
      <c r="L117" s="186">
        <f t="shared" si="94"/>
        <v>0</v>
      </c>
      <c r="M117" s="186">
        <f t="shared" si="94"/>
        <v>0</v>
      </c>
      <c r="N117" s="186">
        <f t="shared" si="94"/>
        <v>0</v>
      </c>
    </row>
    <row r="118" spans="1:14" ht="15" x14ac:dyDescent="0.25">
      <c r="A118" s="218" t="s">
        <v>929</v>
      </c>
      <c r="B118" s="219">
        <v>0</v>
      </c>
      <c r="C118" s="186">
        <f t="shared" si="54"/>
        <v>0</v>
      </c>
      <c r="D118" s="186">
        <f t="shared" ref="D118:N118" si="95">C118</f>
        <v>0</v>
      </c>
      <c r="E118" s="186">
        <f t="shared" si="95"/>
        <v>0</v>
      </c>
      <c r="F118" s="186">
        <f t="shared" si="95"/>
        <v>0</v>
      </c>
      <c r="G118" s="186">
        <f t="shared" si="95"/>
        <v>0</v>
      </c>
      <c r="H118" s="186">
        <f t="shared" si="95"/>
        <v>0</v>
      </c>
      <c r="I118" s="186">
        <f t="shared" si="95"/>
        <v>0</v>
      </c>
      <c r="J118" s="186">
        <f t="shared" si="95"/>
        <v>0</v>
      </c>
      <c r="K118" s="186">
        <f t="shared" si="95"/>
        <v>0</v>
      </c>
      <c r="L118" s="186">
        <f t="shared" si="95"/>
        <v>0</v>
      </c>
      <c r="M118" s="186">
        <f t="shared" si="95"/>
        <v>0</v>
      </c>
      <c r="N118" s="186">
        <f t="shared" si="95"/>
        <v>0</v>
      </c>
    </row>
    <row r="119" spans="1:14" ht="15" x14ac:dyDescent="0.25">
      <c r="A119" s="218"/>
      <c r="B119" s="219"/>
      <c r="C119" s="186">
        <f t="shared" si="54"/>
        <v>0</v>
      </c>
      <c r="D119" s="186">
        <f t="shared" ref="D119:N119" si="96">C119</f>
        <v>0</v>
      </c>
      <c r="E119" s="186">
        <f t="shared" si="96"/>
        <v>0</v>
      </c>
      <c r="F119" s="186">
        <f t="shared" si="96"/>
        <v>0</v>
      </c>
      <c r="G119" s="186">
        <f t="shared" si="96"/>
        <v>0</v>
      </c>
      <c r="H119" s="186">
        <f t="shared" si="96"/>
        <v>0</v>
      </c>
      <c r="I119" s="186">
        <f t="shared" si="96"/>
        <v>0</v>
      </c>
      <c r="J119" s="186">
        <f t="shared" si="96"/>
        <v>0</v>
      </c>
      <c r="K119" s="186">
        <f t="shared" si="96"/>
        <v>0</v>
      </c>
      <c r="L119" s="186">
        <f t="shared" si="96"/>
        <v>0</v>
      </c>
      <c r="M119" s="186">
        <f t="shared" si="96"/>
        <v>0</v>
      </c>
      <c r="N119" s="186">
        <f t="shared" si="96"/>
        <v>0</v>
      </c>
    </row>
    <row r="120" spans="1:14" ht="15" x14ac:dyDescent="0.25">
      <c r="A120" s="218" t="s">
        <v>930</v>
      </c>
      <c r="B120" s="219">
        <v>0</v>
      </c>
      <c r="C120" s="186">
        <f t="shared" si="54"/>
        <v>0</v>
      </c>
      <c r="D120" s="186">
        <f t="shared" ref="D120:N120" si="97">C120</f>
        <v>0</v>
      </c>
      <c r="E120" s="186">
        <f t="shared" si="97"/>
        <v>0</v>
      </c>
      <c r="F120" s="186">
        <f t="shared" si="97"/>
        <v>0</v>
      </c>
      <c r="G120" s="186">
        <f t="shared" si="97"/>
        <v>0</v>
      </c>
      <c r="H120" s="186">
        <f t="shared" si="97"/>
        <v>0</v>
      </c>
      <c r="I120" s="186">
        <f t="shared" si="97"/>
        <v>0</v>
      </c>
      <c r="J120" s="186">
        <f t="shared" si="97"/>
        <v>0</v>
      </c>
      <c r="K120" s="186">
        <f t="shared" si="97"/>
        <v>0</v>
      </c>
      <c r="L120" s="186">
        <f t="shared" si="97"/>
        <v>0</v>
      </c>
      <c r="M120" s="186">
        <f t="shared" si="97"/>
        <v>0</v>
      </c>
      <c r="N120" s="186">
        <f t="shared" si="97"/>
        <v>0</v>
      </c>
    </row>
    <row r="121" spans="1:14" ht="15" x14ac:dyDescent="0.25">
      <c r="A121" s="218"/>
      <c r="B121" s="219"/>
      <c r="C121" s="186">
        <f t="shared" si="54"/>
        <v>0</v>
      </c>
      <c r="D121" s="186">
        <f t="shared" ref="D121:N121" si="98">C121</f>
        <v>0</v>
      </c>
      <c r="E121" s="186">
        <f t="shared" si="98"/>
        <v>0</v>
      </c>
      <c r="F121" s="186">
        <f t="shared" si="98"/>
        <v>0</v>
      </c>
      <c r="G121" s="186">
        <f t="shared" si="98"/>
        <v>0</v>
      </c>
      <c r="H121" s="186">
        <f t="shared" si="98"/>
        <v>0</v>
      </c>
      <c r="I121" s="186">
        <f t="shared" si="98"/>
        <v>0</v>
      </c>
      <c r="J121" s="186">
        <f t="shared" si="98"/>
        <v>0</v>
      </c>
      <c r="K121" s="186">
        <f t="shared" si="98"/>
        <v>0</v>
      </c>
      <c r="L121" s="186">
        <f t="shared" si="98"/>
        <v>0</v>
      </c>
      <c r="M121" s="186">
        <f t="shared" si="98"/>
        <v>0</v>
      </c>
      <c r="N121" s="186">
        <f t="shared" si="98"/>
        <v>0</v>
      </c>
    </row>
    <row r="122" spans="1:14" ht="15" x14ac:dyDescent="0.25">
      <c r="A122" s="218" t="s">
        <v>931</v>
      </c>
      <c r="B122" s="219">
        <v>0</v>
      </c>
      <c r="C122" s="186">
        <f t="shared" si="54"/>
        <v>0</v>
      </c>
      <c r="D122" s="186">
        <f t="shared" ref="D122:N122" si="99">C122</f>
        <v>0</v>
      </c>
      <c r="E122" s="186">
        <f t="shared" si="99"/>
        <v>0</v>
      </c>
      <c r="F122" s="186">
        <f t="shared" si="99"/>
        <v>0</v>
      </c>
      <c r="G122" s="186">
        <f t="shared" si="99"/>
        <v>0</v>
      </c>
      <c r="H122" s="186">
        <f t="shared" si="99"/>
        <v>0</v>
      </c>
      <c r="I122" s="186">
        <f t="shared" si="99"/>
        <v>0</v>
      </c>
      <c r="J122" s="186">
        <f t="shared" si="99"/>
        <v>0</v>
      </c>
      <c r="K122" s="186">
        <f t="shared" si="99"/>
        <v>0</v>
      </c>
      <c r="L122" s="186">
        <f t="shared" si="99"/>
        <v>0</v>
      </c>
      <c r="M122" s="186">
        <f t="shared" si="99"/>
        <v>0</v>
      </c>
      <c r="N122" s="186">
        <f t="shared" si="99"/>
        <v>0</v>
      </c>
    </row>
    <row r="123" spans="1:14" ht="15" x14ac:dyDescent="0.25">
      <c r="A123" s="218"/>
      <c r="B123" s="219"/>
      <c r="C123" s="186">
        <f t="shared" si="54"/>
        <v>0</v>
      </c>
      <c r="D123" s="186">
        <f t="shared" ref="D123:N123" si="100">C123</f>
        <v>0</v>
      </c>
      <c r="E123" s="186">
        <f t="shared" si="100"/>
        <v>0</v>
      </c>
      <c r="F123" s="186">
        <f t="shared" si="100"/>
        <v>0</v>
      </c>
      <c r="G123" s="186">
        <f t="shared" si="100"/>
        <v>0</v>
      </c>
      <c r="H123" s="186">
        <f t="shared" si="100"/>
        <v>0</v>
      </c>
      <c r="I123" s="186">
        <f t="shared" si="100"/>
        <v>0</v>
      </c>
      <c r="J123" s="186">
        <f t="shared" si="100"/>
        <v>0</v>
      </c>
      <c r="K123" s="186">
        <f t="shared" si="100"/>
        <v>0</v>
      </c>
      <c r="L123" s="186">
        <f t="shared" si="100"/>
        <v>0</v>
      </c>
      <c r="M123" s="186">
        <f t="shared" si="100"/>
        <v>0</v>
      </c>
      <c r="N123" s="186">
        <f t="shared" si="100"/>
        <v>0</v>
      </c>
    </row>
    <row r="124" spans="1:14" ht="15" x14ac:dyDescent="0.25">
      <c r="A124" s="218" t="s">
        <v>932</v>
      </c>
      <c r="B124" s="219">
        <v>0</v>
      </c>
      <c r="C124" s="186">
        <f t="shared" si="54"/>
        <v>0</v>
      </c>
      <c r="D124" s="186">
        <f t="shared" ref="D124:N124" si="101">C124</f>
        <v>0</v>
      </c>
      <c r="E124" s="186">
        <f t="shared" si="101"/>
        <v>0</v>
      </c>
      <c r="F124" s="186">
        <f t="shared" si="101"/>
        <v>0</v>
      </c>
      <c r="G124" s="186">
        <f t="shared" si="101"/>
        <v>0</v>
      </c>
      <c r="H124" s="186">
        <f t="shared" si="101"/>
        <v>0</v>
      </c>
      <c r="I124" s="186">
        <f t="shared" si="101"/>
        <v>0</v>
      </c>
      <c r="J124" s="186">
        <f t="shared" si="101"/>
        <v>0</v>
      </c>
      <c r="K124" s="186">
        <f t="shared" si="101"/>
        <v>0</v>
      </c>
      <c r="L124" s="186">
        <f t="shared" si="101"/>
        <v>0</v>
      </c>
      <c r="M124" s="186">
        <f t="shared" si="101"/>
        <v>0</v>
      </c>
      <c r="N124" s="186">
        <f t="shared" si="101"/>
        <v>0</v>
      </c>
    </row>
    <row r="125" spans="1:14" ht="15" x14ac:dyDescent="0.25">
      <c r="A125" s="218"/>
      <c r="B125" s="219"/>
      <c r="C125" s="186">
        <f t="shared" si="54"/>
        <v>0</v>
      </c>
      <c r="D125" s="186">
        <f t="shared" ref="D125:N125" si="102">C125</f>
        <v>0</v>
      </c>
      <c r="E125" s="186">
        <f t="shared" si="102"/>
        <v>0</v>
      </c>
      <c r="F125" s="186">
        <f t="shared" si="102"/>
        <v>0</v>
      </c>
      <c r="G125" s="186">
        <f t="shared" si="102"/>
        <v>0</v>
      </c>
      <c r="H125" s="186">
        <f t="shared" si="102"/>
        <v>0</v>
      </c>
      <c r="I125" s="186">
        <f t="shared" si="102"/>
        <v>0</v>
      </c>
      <c r="J125" s="186">
        <f t="shared" si="102"/>
        <v>0</v>
      </c>
      <c r="K125" s="186">
        <f t="shared" si="102"/>
        <v>0</v>
      </c>
      <c r="L125" s="186">
        <f t="shared" si="102"/>
        <v>0</v>
      </c>
      <c r="M125" s="186">
        <f t="shared" si="102"/>
        <v>0</v>
      </c>
      <c r="N125" s="186">
        <f t="shared" si="102"/>
        <v>0</v>
      </c>
    </row>
    <row r="126" spans="1:14" ht="15" x14ac:dyDescent="0.25">
      <c r="A126" s="218" t="s">
        <v>933</v>
      </c>
      <c r="B126" s="219">
        <v>0</v>
      </c>
      <c r="C126" s="186">
        <f t="shared" si="54"/>
        <v>0</v>
      </c>
      <c r="D126" s="186">
        <f t="shared" ref="D126:N126" si="103">C126</f>
        <v>0</v>
      </c>
      <c r="E126" s="186">
        <f t="shared" si="103"/>
        <v>0</v>
      </c>
      <c r="F126" s="186">
        <f t="shared" si="103"/>
        <v>0</v>
      </c>
      <c r="G126" s="186">
        <f t="shared" si="103"/>
        <v>0</v>
      </c>
      <c r="H126" s="186">
        <f t="shared" si="103"/>
        <v>0</v>
      </c>
      <c r="I126" s="186">
        <f t="shared" si="103"/>
        <v>0</v>
      </c>
      <c r="J126" s="186">
        <f t="shared" si="103"/>
        <v>0</v>
      </c>
      <c r="K126" s="186">
        <f t="shared" si="103"/>
        <v>0</v>
      </c>
      <c r="L126" s="186">
        <f t="shared" si="103"/>
        <v>0</v>
      </c>
      <c r="M126" s="186">
        <f t="shared" si="103"/>
        <v>0</v>
      </c>
      <c r="N126" s="186">
        <f t="shared" si="103"/>
        <v>0</v>
      </c>
    </row>
    <row r="127" spans="1:14" ht="15" x14ac:dyDescent="0.25">
      <c r="A127" s="218"/>
      <c r="B127" s="219"/>
      <c r="C127" s="186">
        <f t="shared" si="54"/>
        <v>0</v>
      </c>
      <c r="D127" s="186">
        <f t="shared" ref="D127:N127" si="104">C127</f>
        <v>0</v>
      </c>
      <c r="E127" s="186">
        <f t="shared" si="104"/>
        <v>0</v>
      </c>
      <c r="F127" s="186">
        <f t="shared" si="104"/>
        <v>0</v>
      </c>
      <c r="G127" s="186">
        <f t="shared" si="104"/>
        <v>0</v>
      </c>
      <c r="H127" s="186">
        <f t="shared" si="104"/>
        <v>0</v>
      </c>
      <c r="I127" s="186">
        <f t="shared" si="104"/>
        <v>0</v>
      </c>
      <c r="J127" s="186">
        <f t="shared" si="104"/>
        <v>0</v>
      </c>
      <c r="K127" s="186">
        <f t="shared" si="104"/>
        <v>0</v>
      </c>
      <c r="L127" s="186">
        <f t="shared" si="104"/>
        <v>0</v>
      </c>
      <c r="M127" s="186">
        <f t="shared" si="104"/>
        <v>0</v>
      </c>
      <c r="N127" s="186">
        <f t="shared" si="104"/>
        <v>0</v>
      </c>
    </row>
    <row r="128" spans="1:14" ht="15" x14ac:dyDescent="0.25">
      <c r="A128" s="218" t="s">
        <v>934</v>
      </c>
      <c r="B128" s="219">
        <v>0</v>
      </c>
      <c r="C128" s="186">
        <f t="shared" si="54"/>
        <v>0</v>
      </c>
      <c r="D128" s="186">
        <f t="shared" ref="D128:N128" si="105">C128</f>
        <v>0</v>
      </c>
      <c r="E128" s="186">
        <f t="shared" si="105"/>
        <v>0</v>
      </c>
      <c r="F128" s="186">
        <f t="shared" si="105"/>
        <v>0</v>
      </c>
      <c r="G128" s="186">
        <f t="shared" si="105"/>
        <v>0</v>
      </c>
      <c r="H128" s="186">
        <f t="shared" si="105"/>
        <v>0</v>
      </c>
      <c r="I128" s="186">
        <f t="shared" si="105"/>
        <v>0</v>
      </c>
      <c r="J128" s="186">
        <f t="shared" si="105"/>
        <v>0</v>
      </c>
      <c r="K128" s="186">
        <f t="shared" si="105"/>
        <v>0</v>
      </c>
      <c r="L128" s="186">
        <f t="shared" si="105"/>
        <v>0</v>
      </c>
      <c r="M128" s="186">
        <f t="shared" si="105"/>
        <v>0</v>
      </c>
      <c r="N128" s="186">
        <f t="shared" si="105"/>
        <v>0</v>
      </c>
    </row>
    <row r="129" spans="1:14" ht="15" x14ac:dyDescent="0.25">
      <c r="A129" s="218"/>
      <c r="B129" s="219"/>
      <c r="C129" s="186">
        <f t="shared" si="54"/>
        <v>0</v>
      </c>
      <c r="D129" s="186">
        <f t="shared" ref="D129:N129" si="106">C129</f>
        <v>0</v>
      </c>
      <c r="E129" s="186">
        <f t="shared" si="106"/>
        <v>0</v>
      </c>
      <c r="F129" s="186">
        <f t="shared" si="106"/>
        <v>0</v>
      </c>
      <c r="G129" s="186">
        <f t="shared" si="106"/>
        <v>0</v>
      </c>
      <c r="H129" s="186">
        <f t="shared" si="106"/>
        <v>0</v>
      </c>
      <c r="I129" s="186">
        <f t="shared" si="106"/>
        <v>0</v>
      </c>
      <c r="J129" s="186">
        <f t="shared" si="106"/>
        <v>0</v>
      </c>
      <c r="K129" s="186">
        <f t="shared" si="106"/>
        <v>0</v>
      </c>
      <c r="L129" s="186">
        <f t="shared" si="106"/>
        <v>0</v>
      </c>
      <c r="M129" s="186">
        <f t="shared" si="106"/>
        <v>0</v>
      </c>
      <c r="N129" s="186">
        <f t="shared" si="106"/>
        <v>0</v>
      </c>
    </row>
    <row r="130" spans="1:14" ht="15" x14ac:dyDescent="0.25">
      <c r="A130" s="218" t="s">
        <v>935</v>
      </c>
      <c r="B130" s="219">
        <v>0</v>
      </c>
      <c r="C130" s="186">
        <f t="shared" si="54"/>
        <v>0</v>
      </c>
      <c r="D130" s="186">
        <f t="shared" ref="D130:N130" si="107">C130</f>
        <v>0</v>
      </c>
      <c r="E130" s="186">
        <f t="shared" si="107"/>
        <v>0</v>
      </c>
      <c r="F130" s="186">
        <f t="shared" si="107"/>
        <v>0</v>
      </c>
      <c r="G130" s="186">
        <f t="shared" si="107"/>
        <v>0</v>
      </c>
      <c r="H130" s="186">
        <f t="shared" si="107"/>
        <v>0</v>
      </c>
      <c r="I130" s="186">
        <f t="shared" si="107"/>
        <v>0</v>
      </c>
      <c r="J130" s="186">
        <f t="shared" si="107"/>
        <v>0</v>
      </c>
      <c r="K130" s="186">
        <f t="shared" si="107"/>
        <v>0</v>
      </c>
      <c r="L130" s="186">
        <f t="shared" si="107"/>
        <v>0</v>
      </c>
      <c r="M130" s="186">
        <f t="shared" si="107"/>
        <v>0</v>
      </c>
      <c r="N130" s="186">
        <f t="shared" si="107"/>
        <v>0</v>
      </c>
    </row>
    <row r="131" spans="1:14" ht="15" x14ac:dyDescent="0.25">
      <c r="A131" s="218"/>
      <c r="B131" s="219"/>
      <c r="C131" s="186">
        <f t="shared" si="54"/>
        <v>0</v>
      </c>
      <c r="D131" s="186">
        <f t="shared" ref="D131:N131" si="108">C131</f>
        <v>0</v>
      </c>
      <c r="E131" s="186">
        <f t="shared" si="108"/>
        <v>0</v>
      </c>
      <c r="F131" s="186">
        <f t="shared" si="108"/>
        <v>0</v>
      </c>
      <c r="G131" s="186">
        <f t="shared" si="108"/>
        <v>0</v>
      </c>
      <c r="H131" s="186">
        <f t="shared" si="108"/>
        <v>0</v>
      </c>
      <c r="I131" s="186">
        <f t="shared" si="108"/>
        <v>0</v>
      </c>
      <c r="J131" s="186">
        <f t="shared" si="108"/>
        <v>0</v>
      </c>
      <c r="K131" s="186">
        <f t="shared" si="108"/>
        <v>0</v>
      </c>
      <c r="L131" s="186">
        <f t="shared" si="108"/>
        <v>0</v>
      </c>
      <c r="M131" s="186">
        <f t="shared" si="108"/>
        <v>0</v>
      </c>
      <c r="N131" s="186">
        <f t="shared" si="108"/>
        <v>0</v>
      </c>
    </row>
    <row r="132" spans="1:14" ht="15" x14ac:dyDescent="0.25">
      <c r="A132" s="217" t="s">
        <v>936</v>
      </c>
      <c r="B132" s="219">
        <v>0</v>
      </c>
      <c r="C132" s="186">
        <f t="shared" si="54"/>
        <v>0</v>
      </c>
      <c r="D132" s="186">
        <f t="shared" ref="D132:N132" si="109">C132</f>
        <v>0</v>
      </c>
      <c r="E132" s="186">
        <f t="shared" si="109"/>
        <v>0</v>
      </c>
      <c r="F132" s="186">
        <f t="shared" si="109"/>
        <v>0</v>
      </c>
      <c r="G132" s="186">
        <f t="shared" si="109"/>
        <v>0</v>
      </c>
      <c r="H132" s="186">
        <f t="shared" si="109"/>
        <v>0</v>
      </c>
      <c r="I132" s="186">
        <f t="shared" si="109"/>
        <v>0</v>
      </c>
      <c r="J132" s="186">
        <f t="shared" si="109"/>
        <v>0</v>
      </c>
      <c r="K132" s="186">
        <f t="shared" si="109"/>
        <v>0</v>
      </c>
      <c r="L132" s="186">
        <f t="shared" si="109"/>
        <v>0</v>
      </c>
      <c r="M132" s="186">
        <f t="shared" si="109"/>
        <v>0</v>
      </c>
      <c r="N132" s="186">
        <f t="shared" si="109"/>
        <v>0</v>
      </c>
    </row>
    <row r="133" spans="1:14" ht="15" x14ac:dyDescent="0.25">
      <c r="A133" s="218"/>
      <c r="B133" s="219"/>
      <c r="C133" s="186">
        <f t="shared" si="54"/>
        <v>0</v>
      </c>
      <c r="D133" s="186">
        <f t="shared" ref="D133:N133" si="110">C133</f>
        <v>0</v>
      </c>
      <c r="E133" s="186">
        <f t="shared" si="110"/>
        <v>0</v>
      </c>
      <c r="F133" s="186">
        <f t="shared" si="110"/>
        <v>0</v>
      </c>
      <c r="G133" s="186">
        <f t="shared" si="110"/>
        <v>0</v>
      </c>
      <c r="H133" s="186">
        <f t="shared" si="110"/>
        <v>0</v>
      </c>
      <c r="I133" s="186">
        <f t="shared" si="110"/>
        <v>0</v>
      </c>
      <c r="J133" s="186">
        <f t="shared" si="110"/>
        <v>0</v>
      </c>
      <c r="K133" s="186">
        <f t="shared" si="110"/>
        <v>0</v>
      </c>
      <c r="L133" s="186">
        <f t="shared" si="110"/>
        <v>0</v>
      </c>
      <c r="M133" s="186">
        <f t="shared" si="110"/>
        <v>0</v>
      </c>
      <c r="N133" s="186">
        <f t="shared" si="110"/>
        <v>0</v>
      </c>
    </row>
    <row r="134" spans="1:14" ht="15" x14ac:dyDescent="0.25">
      <c r="A134" s="218" t="s">
        <v>937</v>
      </c>
      <c r="B134" s="219">
        <v>0</v>
      </c>
      <c r="C134" s="186">
        <f t="shared" si="54"/>
        <v>0</v>
      </c>
      <c r="D134" s="186">
        <f t="shared" ref="D134:N134" si="111">C134</f>
        <v>0</v>
      </c>
      <c r="E134" s="186">
        <f t="shared" si="111"/>
        <v>0</v>
      </c>
      <c r="F134" s="186">
        <f t="shared" si="111"/>
        <v>0</v>
      </c>
      <c r="G134" s="186">
        <f t="shared" si="111"/>
        <v>0</v>
      </c>
      <c r="H134" s="186">
        <f t="shared" si="111"/>
        <v>0</v>
      </c>
      <c r="I134" s="186">
        <f t="shared" si="111"/>
        <v>0</v>
      </c>
      <c r="J134" s="186">
        <f t="shared" si="111"/>
        <v>0</v>
      </c>
      <c r="K134" s="186">
        <f t="shared" si="111"/>
        <v>0</v>
      </c>
      <c r="L134" s="186">
        <f t="shared" si="111"/>
        <v>0</v>
      </c>
      <c r="M134" s="186">
        <f t="shared" si="111"/>
        <v>0</v>
      </c>
      <c r="N134" s="186">
        <f t="shared" si="111"/>
        <v>0</v>
      </c>
    </row>
    <row r="135" spans="1:14" ht="15" x14ac:dyDescent="0.25">
      <c r="A135" s="218"/>
      <c r="B135" s="219"/>
      <c r="C135" s="186">
        <f t="shared" si="54"/>
        <v>0</v>
      </c>
      <c r="D135" s="186">
        <f t="shared" ref="D135:N135" si="112">C135</f>
        <v>0</v>
      </c>
      <c r="E135" s="186">
        <f t="shared" si="112"/>
        <v>0</v>
      </c>
      <c r="F135" s="186">
        <f t="shared" si="112"/>
        <v>0</v>
      </c>
      <c r="G135" s="186">
        <f t="shared" si="112"/>
        <v>0</v>
      </c>
      <c r="H135" s="186">
        <f t="shared" si="112"/>
        <v>0</v>
      </c>
      <c r="I135" s="186">
        <f t="shared" si="112"/>
        <v>0</v>
      </c>
      <c r="J135" s="186">
        <f t="shared" si="112"/>
        <v>0</v>
      </c>
      <c r="K135" s="186">
        <f t="shared" si="112"/>
        <v>0</v>
      </c>
      <c r="L135" s="186">
        <f t="shared" si="112"/>
        <v>0</v>
      </c>
      <c r="M135" s="186">
        <f t="shared" si="112"/>
        <v>0</v>
      </c>
      <c r="N135" s="186">
        <f t="shared" si="112"/>
        <v>0</v>
      </c>
    </row>
    <row r="136" spans="1:14" ht="15" x14ac:dyDescent="0.25">
      <c r="A136" s="218" t="s">
        <v>938</v>
      </c>
      <c r="B136" s="219">
        <v>0</v>
      </c>
      <c r="C136" s="186">
        <f t="shared" si="54"/>
        <v>0</v>
      </c>
      <c r="D136" s="186">
        <f t="shared" ref="D136:N136" si="113">C136</f>
        <v>0</v>
      </c>
      <c r="E136" s="186">
        <f t="shared" si="113"/>
        <v>0</v>
      </c>
      <c r="F136" s="186">
        <f t="shared" si="113"/>
        <v>0</v>
      </c>
      <c r="G136" s="186">
        <f t="shared" si="113"/>
        <v>0</v>
      </c>
      <c r="H136" s="186">
        <f t="shared" si="113"/>
        <v>0</v>
      </c>
      <c r="I136" s="186">
        <f t="shared" si="113"/>
        <v>0</v>
      </c>
      <c r="J136" s="186">
        <f t="shared" si="113"/>
        <v>0</v>
      </c>
      <c r="K136" s="186">
        <f t="shared" si="113"/>
        <v>0</v>
      </c>
      <c r="L136" s="186">
        <f t="shared" si="113"/>
        <v>0</v>
      </c>
      <c r="M136" s="186">
        <f t="shared" si="113"/>
        <v>0</v>
      </c>
      <c r="N136" s="186">
        <f t="shared" si="113"/>
        <v>0</v>
      </c>
    </row>
    <row r="137" spans="1:14" ht="15" x14ac:dyDescent="0.25">
      <c r="A137" s="218"/>
      <c r="B137" s="219"/>
      <c r="C137" s="186">
        <f t="shared" si="54"/>
        <v>0</v>
      </c>
      <c r="D137" s="186">
        <f t="shared" ref="D137:N137" si="114">C137</f>
        <v>0</v>
      </c>
      <c r="E137" s="186">
        <f t="shared" si="114"/>
        <v>0</v>
      </c>
      <c r="F137" s="186">
        <f t="shared" si="114"/>
        <v>0</v>
      </c>
      <c r="G137" s="186">
        <f t="shared" si="114"/>
        <v>0</v>
      </c>
      <c r="H137" s="186">
        <f t="shared" si="114"/>
        <v>0</v>
      </c>
      <c r="I137" s="186">
        <f t="shared" si="114"/>
        <v>0</v>
      </c>
      <c r="J137" s="186">
        <f t="shared" si="114"/>
        <v>0</v>
      </c>
      <c r="K137" s="186">
        <f t="shared" si="114"/>
        <v>0</v>
      </c>
      <c r="L137" s="186">
        <f t="shared" si="114"/>
        <v>0</v>
      </c>
      <c r="M137" s="186">
        <f t="shared" si="114"/>
        <v>0</v>
      </c>
      <c r="N137" s="186">
        <f t="shared" si="114"/>
        <v>0</v>
      </c>
    </row>
    <row r="138" spans="1:14" ht="15" x14ac:dyDescent="0.25">
      <c r="A138" s="218" t="s">
        <v>939</v>
      </c>
      <c r="B138" s="219">
        <v>0</v>
      </c>
      <c r="C138" s="186">
        <f t="shared" si="54"/>
        <v>0</v>
      </c>
      <c r="D138" s="186">
        <f t="shared" ref="D138:N138" si="115">C138</f>
        <v>0</v>
      </c>
      <c r="E138" s="186">
        <f t="shared" si="115"/>
        <v>0</v>
      </c>
      <c r="F138" s="186">
        <f t="shared" si="115"/>
        <v>0</v>
      </c>
      <c r="G138" s="186">
        <f t="shared" si="115"/>
        <v>0</v>
      </c>
      <c r="H138" s="186">
        <f t="shared" si="115"/>
        <v>0</v>
      </c>
      <c r="I138" s="186">
        <f t="shared" si="115"/>
        <v>0</v>
      </c>
      <c r="J138" s="186">
        <f t="shared" si="115"/>
        <v>0</v>
      </c>
      <c r="K138" s="186">
        <f t="shared" si="115"/>
        <v>0</v>
      </c>
      <c r="L138" s="186">
        <f t="shared" si="115"/>
        <v>0</v>
      </c>
      <c r="M138" s="186">
        <f t="shared" si="115"/>
        <v>0</v>
      </c>
      <c r="N138" s="186">
        <f t="shared" si="115"/>
        <v>0</v>
      </c>
    </row>
    <row r="139" spans="1:14" ht="15" x14ac:dyDescent="0.25">
      <c r="A139" s="218"/>
      <c r="B139" s="219"/>
      <c r="C139" s="186">
        <f t="shared" si="54"/>
        <v>0</v>
      </c>
      <c r="D139" s="186">
        <f t="shared" ref="D139:N139" si="116">C139</f>
        <v>0</v>
      </c>
      <c r="E139" s="186">
        <f t="shared" si="116"/>
        <v>0</v>
      </c>
      <c r="F139" s="186">
        <f t="shared" si="116"/>
        <v>0</v>
      </c>
      <c r="G139" s="186">
        <f t="shared" si="116"/>
        <v>0</v>
      </c>
      <c r="H139" s="186">
        <f t="shared" si="116"/>
        <v>0</v>
      </c>
      <c r="I139" s="186">
        <f t="shared" si="116"/>
        <v>0</v>
      </c>
      <c r="J139" s="186">
        <f t="shared" si="116"/>
        <v>0</v>
      </c>
      <c r="K139" s="186">
        <f t="shared" si="116"/>
        <v>0</v>
      </c>
      <c r="L139" s="186">
        <f t="shared" si="116"/>
        <v>0</v>
      </c>
      <c r="M139" s="186">
        <f t="shared" si="116"/>
        <v>0</v>
      </c>
      <c r="N139" s="186">
        <f t="shared" si="116"/>
        <v>0</v>
      </c>
    </row>
    <row r="140" spans="1:14" ht="15" x14ac:dyDescent="0.25">
      <c r="A140" s="217" t="s">
        <v>940</v>
      </c>
      <c r="B140" s="219">
        <v>0</v>
      </c>
      <c r="C140" s="186">
        <f t="shared" si="54"/>
        <v>0</v>
      </c>
      <c r="D140" s="186">
        <f t="shared" ref="D140:N140" si="117">C140</f>
        <v>0</v>
      </c>
      <c r="E140" s="186">
        <f t="shared" si="117"/>
        <v>0</v>
      </c>
      <c r="F140" s="186">
        <f t="shared" si="117"/>
        <v>0</v>
      </c>
      <c r="G140" s="186">
        <f t="shared" si="117"/>
        <v>0</v>
      </c>
      <c r="H140" s="186">
        <f t="shared" si="117"/>
        <v>0</v>
      </c>
      <c r="I140" s="186">
        <f t="shared" si="117"/>
        <v>0</v>
      </c>
      <c r="J140" s="186">
        <f t="shared" si="117"/>
        <v>0</v>
      </c>
      <c r="K140" s="186">
        <f t="shared" si="117"/>
        <v>0</v>
      </c>
      <c r="L140" s="186">
        <f t="shared" si="117"/>
        <v>0</v>
      </c>
      <c r="M140" s="186">
        <f t="shared" si="117"/>
        <v>0</v>
      </c>
      <c r="N140" s="186">
        <f t="shared" si="117"/>
        <v>0</v>
      </c>
    </row>
    <row r="141" spans="1:14" ht="15" x14ac:dyDescent="0.25">
      <c r="A141" s="218"/>
      <c r="B141" s="219"/>
      <c r="C141" s="186">
        <f t="shared" si="54"/>
        <v>0</v>
      </c>
      <c r="D141" s="186">
        <f t="shared" ref="D141:N141" si="118">C141</f>
        <v>0</v>
      </c>
      <c r="E141" s="186">
        <f t="shared" si="118"/>
        <v>0</v>
      </c>
      <c r="F141" s="186">
        <f t="shared" si="118"/>
        <v>0</v>
      </c>
      <c r="G141" s="186">
        <f t="shared" si="118"/>
        <v>0</v>
      </c>
      <c r="H141" s="186">
        <f t="shared" si="118"/>
        <v>0</v>
      </c>
      <c r="I141" s="186">
        <f t="shared" si="118"/>
        <v>0</v>
      </c>
      <c r="J141" s="186">
        <f t="shared" si="118"/>
        <v>0</v>
      </c>
      <c r="K141" s="186">
        <f t="shared" si="118"/>
        <v>0</v>
      </c>
      <c r="L141" s="186">
        <f t="shared" si="118"/>
        <v>0</v>
      </c>
      <c r="M141" s="186">
        <f t="shared" si="118"/>
        <v>0</v>
      </c>
      <c r="N141" s="186">
        <f t="shared" si="118"/>
        <v>0</v>
      </c>
    </row>
    <row r="142" spans="1:14" ht="15" x14ac:dyDescent="0.25">
      <c r="A142" s="218" t="s">
        <v>941</v>
      </c>
      <c r="B142" s="219">
        <v>0</v>
      </c>
      <c r="C142" s="186">
        <f t="shared" ref="C142:C156" si="119">B142/12</f>
        <v>0</v>
      </c>
      <c r="D142" s="186">
        <f t="shared" ref="D142:N142" si="120">C142</f>
        <v>0</v>
      </c>
      <c r="E142" s="186">
        <f t="shared" si="120"/>
        <v>0</v>
      </c>
      <c r="F142" s="186">
        <f t="shared" si="120"/>
        <v>0</v>
      </c>
      <c r="G142" s="186">
        <f t="shared" si="120"/>
        <v>0</v>
      </c>
      <c r="H142" s="186">
        <f t="shared" si="120"/>
        <v>0</v>
      </c>
      <c r="I142" s="186">
        <f t="shared" si="120"/>
        <v>0</v>
      </c>
      <c r="J142" s="186">
        <f t="shared" si="120"/>
        <v>0</v>
      </c>
      <c r="K142" s="186">
        <f t="shared" si="120"/>
        <v>0</v>
      </c>
      <c r="L142" s="186">
        <f t="shared" si="120"/>
        <v>0</v>
      </c>
      <c r="M142" s="186">
        <f t="shared" si="120"/>
        <v>0</v>
      </c>
      <c r="N142" s="186">
        <f t="shared" si="120"/>
        <v>0</v>
      </c>
    </row>
    <row r="143" spans="1:14" ht="15" x14ac:dyDescent="0.25">
      <c r="A143" s="218"/>
      <c r="B143" s="219"/>
      <c r="C143" s="186">
        <f t="shared" si="119"/>
        <v>0</v>
      </c>
      <c r="D143" s="186">
        <f t="shared" ref="D143:N143" si="121">C143</f>
        <v>0</v>
      </c>
      <c r="E143" s="186">
        <f t="shared" si="121"/>
        <v>0</v>
      </c>
      <c r="F143" s="186">
        <f t="shared" si="121"/>
        <v>0</v>
      </c>
      <c r="G143" s="186">
        <f t="shared" si="121"/>
        <v>0</v>
      </c>
      <c r="H143" s="186">
        <f t="shared" si="121"/>
        <v>0</v>
      </c>
      <c r="I143" s="186">
        <f t="shared" si="121"/>
        <v>0</v>
      </c>
      <c r="J143" s="186">
        <f t="shared" si="121"/>
        <v>0</v>
      </c>
      <c r="K143" s="186">
        <f t="shared" si="121"/>
        <v>0</v>
      </c>
      <c r="L143" s="186">
        <f t="shared" si="121"/>
        <v>0</v>
      </c>
      <c r="M143" s="186">
        <f t="shared" si="121"/>
        <v>0</v>
      </c>
      <c r="N143" s="186">
        <f t="shared" si="121"/>
        <v>0</v>
      </c>
    </row>
    <row r="144" spans="1:14" ht="15" x14ac:dyDescent="0.25">
      <c r="A144" s="218" t="s">
        <v>942</v>
      </c>
      <c r="B144" s="219">
        <v>0</v>
      </c>
      <c r="C144" s="186">
        <f t="shared" si="119"/>
        <v>0</v>
      </c>
      <c r="D144" s="186">
        <f t="shared" ref="D144:N144" si="122">C144</f>
        <v>0</v>
      </c>
      <c r="E144" s="186">
        <f t="shared" si="122"/>
        <v>0</v>
      </c>
      <c r="F144" s="186">
        <f t="shared" si="122"/>
        <v>0</v>
      </c>
      <c r="G144" s="186">
        <f t="shared" si="122"/>
        <v>0</v>
      </c>
      <c r="H144" s="186">
        <f t="shared" si="122"/>
        <v>0</v>
      </c>
      <c r="I144" s="186">
        <f t="shared" si="122"/>
        <v>0</v>
      </c>
      <c r="J144" s="186">
        <f t="shared" si="122"/>
        <v>0</v>
      </c>
      <c r="K144" s="186">
        <f t="shared" si="122"/>
        <v>0</v>
      </c>
      <c r="L144" s="186">
        <f t="shared" si="122"/>
        <v>0</v>
      </c>
      <c r="M144" s="186">
        <f t="shared" si="122"/>
        <v>0</v>
      </c>
      <c r="N144" s="186">
        <f t="shared" si="122"/>
        <v>0</v>
      </c>
    </row>
    <row r="145" spans="1:14" ht="15" x14ac:dyDescent="0.25">
      <c r="A145" s="218"/>
      <c r="B145" s="219"/>
      <c r="C145" s="186">
        <f t="shared" si="119"/>
        <v>0</v>
      </c>
      <c r="D145" s="186">
        <f t="shared" ref="D145:N145" si="123">C145</f>
        <v>0</v>
      </c>
      <c r="E145" s="186">
        <f t="shared" si="123"/>
        <v>0</v>
      </c>
      <c r="F145" s="186">
        <f t="shared" si="123"/>
        <v>0</v>
      </c>
      <c r="G145" s="186">
        <f t="shared" si="123"/>
        <v>0</v>
      </c>
      <c r="H145" s="186">
        <f t="shared" si="123"/>
        <v>0</v>
      </c>
      <c r="I145" s="186">
        <f t="shared" si="123"/>
        <v>0</v>
      </c>
      <c r="J145" s="186">
        <f t="shared" si="123"/>
        <v>0</v>
      </c>
      <c r="K145" s="186">
        <f t="shared" si="123"/>
        <v>0</v>
      </c>
      <c r="L145" s="186">
        <f t="shared" si="123"/>
        <v>0</v>
      </c>
      <c r="M145" s="186">
        <f t="shared" si="123"/>
        <v>0</v>
      </c>
      <c r="N145" s="186">
        <f t="shared" si="123"/>
        <v>0</v>
      </c>
    </row>
    <row r="146" spans="1:14" ht="15" x14ac:dyDescent="0.25">
      <c r="A146" s="218" t="s">
        <v>943</v>
      </c>
      <c r="B146" s="219">
        <v>0</v>
      </c>
      <c r="C146" s="186">
        <f t="shared" si="119"/>
        <v>0</v>
      </c>
      <c r="D146" s="186">
        <f t="shared" ref="D146:N146" si="124">C146</f>
        <v>0</v>
      </c>
      <c r="E146" s="186">
        <f t="shared" si="124"/>
        <v>0</v>
      </c>
      <c r="F146" s="186">
        <f t="shared" si="124"/>
        <v>0</v>
      </c>
      <c r="G146" s="186">
        <f t="shared" si="124"/>
        <v>0</v>
      </c>
      <c r="H146" s="186">
        <f t="shared" si="124"/>
        <v>0</v>
      </c>
      <c r="I146" s="186">
        <f t="shared" si="124"/>
        <v>0</v>
      </c>
      <c r="J146" s="186">
        <f t="shared" si="124"/>
        <v>0</v>
      </c>
      <c r="K146" s="186">
        <f t="shared" si="124"/>
        <v>0</v>
      </c>
      <c r="L146" s="186">
        <f t="shared" si="124"/>
        <v>0</v>
      </c>
      <c r="M146" s="186">
        <f t="shared" si="124"/>
        <v>0</v>
      </c>
      <c r="N146" s="186">
        <f t="shared" si="124"/>
        <v>0</v>
      </c>
    </row>
    <row r="147" spans="1:14" ht="15" x14ac:dyDescent="0.25">
      <c r="A147" s="218"/>
      <c r="B147" s="219"/>
      <c r="C147" s="186">
        <f t="shared" si="119"/>
        <v>0</v>
      </c>
      <c r="D147" s="186">
        <f t="shared" ref="D147:N147" si="125">C147</f>
        <v>0</v>
      </c>
      <c r="E147" s="186">
        <f t="shared" si="125"/>
        <v>0</v>
      </c>
      <c r="F147" s="186">
        <f t="shared" si="125"/>
        <v>0</v>
      </c>
      <c r="G147" s="186">
        <f t="shared" si="125"/>
        <v>0</v>
      </c>
      <c r="H147" s="186">
        <f t="shared" si="125"/>
        <v>0</v>
      </c>
      <c r="I147" s="186">
        <f t="shared" si="125"/>
        <v>0</v>
      </c>
      <c r="J147" s="186">
        <f t="shared" si="125"/>
        <v>0</v>
      </c>
      <c r="K147" s="186">
        <f t="shared" si="125"/>
        <v>0</v>
      </c>
      <c r="L147" s="186">
        <f t="shared" si="125"/>
        <v>0</v>
      </c>
      <c r="M147" s="186">
        <f t="shared" si="125"/>
        <v>0</v>
      </c>
      <c r="N147" s="186">
        <f t="shared" si="125"/>
        <v>0</v>
      </c>
    </row>
    <row r="148" spans="1:14" ht="15" x14ac:dyDescent="0.25">
      <c r="A148" s="218" t="s">
        <v>944</v>
      </c>
      <c r="B148" s="219">
        <v>0</v>
      </c>
      <c r="C148" s="186">
        <f t="shared" si="119"/>
        <v>0</v>
      </c>
      <c r="D148" s="186">
        <f t="shared" ref="D148:N148" si="126">C148</f>
        <v>0</v>
      </c>
      <c r="E148" s="186">
        <f t="shared" si="126"/>
        <v>0</v>
      </c>
      <c r="F148" s="186">
        <f t="shared" si="126"/>
        <v>0</v>
      </c>
      <c r="G148" s="186">
        <f t="shared" si="126"/>
        <v>0</v>
      </c>
      <c r="H148" s="186">
        <f t="shared" si="126"/>
        <v>0</v>
      </c>
      <c r="I148" s="186">
        <f t="shared" si="126"/>
        <v>0</v>
      </c>
      <c r="J148" s="186">
        <f t="shared" si="126"/>
        <v>0</v>
      </c>
      <c r="K148" s="186">
        <f t="shared" si="126"/>
        <v>0</v>
      </c>
      <c r="L148" s="186">
        <f t="shared" si="126"/>
        <v>0</v>
      </c>
      <c r="M148" s="186">
        <f t="shared" si="126"/>
        <v>0</v>
      </c>
      <c r="N148" s="186">
        <f t="shared" si="126"/>
        <v>0</v>
      </c>
    </row>
    <row r="149" spans="1:14" ht="15" x14ac:dyDescent="0.25">
      <c r="A149" s="218"/>
      <c r="B149" s="219"/>
      <c r="C149" s="186">
        <f t="shared" si="119"/>
        <v>0</v>
      </c>
      <c r="D149" s="186">
        <f t="shared" ref="D149:N149" si="127">C149</f>
        <v>0</v>
      </c>
      <c r="E149" s="186">
        <f t="shared" si="127"/>
        <v>0</v>
      </c>
      <c r="F149" s="186">
        <f t="shared" si="127"/>
        <v>0</v>
      </c>
      <c r="G149" s="186">
        <f t="shared" si="127"/>
        <v>0</v>
      </c>
      <c r="H149" s="186">
        <f t="shared" si="127"/>
        <v>0</v>
      </c>
      <c r="I149" s="186">
        <f t="shared" si="127"/>
        <v>0</v>
      </c>
      <c r="J149" s="186">
        <f t="shared" si="127"/>
        <v>0</v>
      </c>
      <c r="K149" s="186">
        <f t="shared" si="127"/>
        <v>0</v>
      </c>
      <c r="L149" s="186">
        <f t="shared" si="127"/>
        <v>0</v>
      </c>
      <c r="M149" s="186">
        <f t="shared" si="127"/>
        <v>0</v>
      </c>
      <c r="N149" s="186">
        <f t="shared" si="127"/>
        <v>0</v>
      </c>
    </row>
    <row r="150" spans="1:14" ht="15" x14ac:dyDescent="0.25">
      <c r="A150" s="218" t="s">
        <v>945</v>
      </c>
      <c r="B150" s="219">
        <v>0</v>
      </c>
      <c r="C150" s="186">
        <f t="shared" si="119"/>
        <v>0</v>
      </c>
      <c r="D150" s="186">
        <f t="shared" ref="D150:N150" si="128">C150</f>
        <v>0</v>
      </c>
      <c r="E150" s="186">
        <f t="shared" si="128"/>
        <v>0</v>
      </c>
      <c r="F150" s="186">
        <f t="shared" si="128"/>
        <v>0</v>
      </c>
      <c r="G150" s="186">
        <f t="shared" si="128"/>
        <v>0</v>
      </c>
      <c r="H150" s="186">
        <f t="shared" si="128"/>
        <v>0</v>
      </c>
      <c r="I150" s="186">
        <f t="shared" si="128"/>
        <v>0</v>
      </c>
      <c r="J150" s="186">
        <f t="shared" si="128"/>
        <v>0</v>
      </c>
      <c r="K150" s="186">
        <f t="shared" si="128"/>
        <v>0</v>
      </c>
      <c r="L150" s="186">
        <f t="shared" si="128"/>
        <v>0</v>
      </c>
      <c r="M150" s="186">
        <f t="shared" si="128"/>
        <v>0</v>
      </c>
      <c r="N150" s="186">
        <f t="shared" si="128"/>
        <v>0</v>
      </c>
    </row>
    <row r="151" spans="1:14" ht="15" x14ac:dyDescent="0.25">
      <c r="A151" s="218" t="s">
        <v>946</v>
      </c>
      <c r="B151" s="219">
        <v>0</v>
      </c>
      <c r="C151" s="186">
        <f t="shared" si="119"/>
        <v>0</v>
      </c>
      <c r="D151" s="186">
        <f t="shared" ref="D151:N151" si="129">C151</f>
        <v>0</v>
      </c>
      <c r="E151" s="186">
        <f t="shared" si="129"/>
        <v>0</v>
      </c>
      <c r="F151" s="186">
        <f t="shared" si="129"/>
        <v>0</v>
      </c>
      <c r="G151" s="186">
        <f t="shared" si="129"/>
        <v>0</v>
      </c>
      <c r="H151" s="186">
        <f t="shared" si="129"/>
        <v>0</v>
      </c>
      <c r="I151" s="186">
        <f t="shared" si="129"/>
        <v>0</v>
      </c>
      <c r="J151" s="186">
        <f t="shared" si="129"/>
        <v>0</v>
      </c>
      <c r="K151" s="186">
        <f t="shared" si="129"/>
        <v>0</v>
      </c>
      <c r="L151" s="186">
        <f t="shared" si="129"/>
        <v>0</v>
      </c>
      <c r="M151" s="186">
        <f t="shared" si="129"/>
        <v>0</v>
      </c>
      <c r="N151" s="186">
        <f t="shared" si="129"/>
        <v>0</v>
      </c>
    </row>
    <row r="152" spans="1:14" ht="15" x14ac:dyDescent="0.25">
      <c r="A152" s="218"/>
      <c r="B152" s="219"/>
      <c r="C152" s="186">
        <f t="shared" si="119"/>
        <v>0</v>
      </c>
      <c r="D152" s="186">
        <f t="shared" ref="D152:N152" si="130">C152</f>
        <v>0</v>
      </c>
      <c r="E152" s="186">
        <f t="shared" si="130"/>
        <v>0</v>
      </c>
      <c r="F152" s="186">
        <f t="shared" si="130"/>
        <v>0</v>
      </c>
      <c r="G152" s="186">
        <f t="shared" si="130"/>
        <v>0</v>
      </c>
      <c r="H152" s="186">
        <f t="shared" si="130"/>
        <v>0</v>
      </c>
      <c r="I152" s="186">
        <f t="shared" si="130"/>
        <v>0</v>
      </c>
      <c r="J152" s="186">
        <f t="shared" si="130"/>
        <v>0</v>
      </c>
      <c r="K152" s="186">
        <f t="shared" si="130"/>
        <v>0</v>
      </c>
      <c r="L152" s="186">
        <f t="shared" si="130"/>
        <v>0</v>
      </c>
      <c r="M152" s="186">
        <f t="shared" si="130"/>
        <v>0</v>
      </c>
      <c r="N152" s="186">
        <f t="shared" si="130"/>
        <v>0</v>
      </c>
    </row>
    <row r="153" spans="1:14" ht="15" x14ac:dyDescent="0.25">
      <c r="A153" s="218" t="s">
        <v>947</v>
      </c>
      <c r="B153" s="219">
        <v>0</v>
      </c>
      <c r="C153" s="186">
        <f t="shared" si="119"/>
        <v>0</v>
      </c>
      <c r="D153" s="186">
        <f t="shared" ref="D153:N153" si="131">C153</f>
        <v>0</v>
      </c>
      <c r="E153" s="186">
        <f t="shared" si="131"/>
        <v>0</v>
      </c>
      <c r="F153" s="186">
        <f t="shared" si="131"/>
        <v>0</v>
      </c>
      <c r="G153" s="186">
        <f t="shared" si="131"/>
        <v>0</v>
      </c>
      <c r="H153" s="186">
        <f t="shared" si="131"/>
        <v>0</v>
      </c>
      <c r="I153" s="186">
        <f t="shared" si="131"/>
        <v>0</v>
      </c>
      <c r="J153" s="186">
        <f t="shared" si="131"/>
        <v>0</v>
      </c>
      <c r="K153" s="186">
        <f t="shared" si="131"/>
        <v>0</v>
      </c>
      <c r="L153" s="186">
        <f t="shared" si="131"/>
        <v>0</v>
      </c>
      <c r="M153" s="186">
        <f t="shared" si="131"/>
        <v>0</v>
      </c>
      <c r="N153" s="186">
        <f t="shared" si="131"/>
        <v>0</v>
      </c>
    </row>
    <row r="154" spans="1:14" ht="15" x14ac:dyDescent="0.25">
      <c r="A154" s="218"/>
      <c r="B154" s="219"/>
      <c r="C154" s="186">
        <f t="shared" si="119"/>
        <v>0</v>
      </c>
      <c r="D154" s="186">
        <f t="shared" ref="D154:N154" si="132">C154</f>
        <v>0</v>
      </c>
      <c r="E154" s="186">
        <f t="shared" si="132"/>
        <v>0</v>
      </c>
      <c r="F154" s="186">
        <f t="shared" si="132"/>
        <v>0</v>
      </c>
      <c r="G154" s="186">
        <f t="shared" si="132"/>
        <v>0</v>
      </c>
      <c r="H154" s="186">
        <f t="shared" si="132"/>
        <v>0</v>
      </c>
      <c r="I154" s="186">
        <f t="shared" si="132"/>
        <v>0</v>
      </c>
      <c r="J154" s="186">
        <f t="shared" si="132"/>
        <v>0</v>
      </c>
      <c r="K154" s="186">
        <f t="shared" si="132"/>
        <v>0</v>
      </c>
      <c r="L154" s="186">
        <f t="shared" si="132"/>
        <v>0</v>
      </c>
      <c r="M154" s="186">
        <f t="shared" si="132"/>
        <v>0</v>
      </c>
      <c r="N154" s="186">
        <f t="shared" si="132"/>
        <v>0</v>
      </c>
    </row>
    <row r="155" spans="1:14" ht="15" x14ac:dyDescent="0.25">
      <c r="A155" s="218"/>
      <c r="B155" s="219"/>
      <c r="C155" s="186">
        <f t="shared" si="119"/>
        <v>0</v>
      </c>
      <c r="D155" s="186">
        <f t="shared" ref="D155:N155" si="133">C155</f>
        <v>0</v>
      </c>
      <c r="E155" s="186">
        <f t="shared" si="133"/>
        <v>0</v>
      </c>
      <c r="F155" s="186">
        <f t="shared" si="133"/>
        <v>0</v>
      </c>
      <c r="G155" s="186">
        <f t="shared" si="133"/>
        <v>0</v>
      </c>
      <c r="H155" s="186">
        <f t="shared" si="133"/>
        <v>0</v>
      </c>
      <c r="I155" s="186">
        <f t="shared" si="133"/>
        <v>0</v>
      </c>
      <c r="J155" s="186">
        <f t="shared" si="133"/>
        <v>0</v>
      </c>
      <c r="K155" s="186">
        <f t="shared" si="133"/>
        <v>0</v>
      </c>
      <c r="L155" s="186">
        <f t="shared" si="133"/>
        <v>0</v>
      </c>
      <c r="M155" s="186">
        <f t="shared" si="133"/>
        <v>0</v>
      </c>
      <c r="N155" s="186">
        <f t="shared" si="133"/>
        <v>0</v>
      </c>
    </row>
    <row r="156" spans="1:14" ht="15" x14ac:dyDescent="0.25">
      <c r="A156" s="217" t="s">
        <v>948</v>
      </c>
      <c r="B156" s="224">
        <f>+B13+B29+B49+B69+B88+B108+B116+B132+B140</f>
        <v>40974119.400000006</v>
      </c>
      <c r="C156" s="224">
        <f t="shared" ref="C156:N156" si="134">+C13+C29+C49+C69+C88+C108+C116+C132+C140</f>
        <v>3050908.95</v>
      </c>
      <c r="D156" s="224">
        <f t="shared" si="134"/>
        <v>3050908.95</v>
      </c>
      <c r="E156" s="224">
        <f t="shared" si="134"/>
        <v>3050908.95</v>
      </c>
      <c r="F156" s="224">
        <f t="shared" si="134"/>
        <v>3050908.95</v>
      </c>
      <c r="G156" s="224">
        <f t="shared" si="134"/>
        <v>3050908.95</v>
      </c>
      <c r="H156" s="224">
        <f t="shared" si="134"/>
        <v>3050908.95</v>
      </c>
      <c r="I156" s="224">
        <f t="shared" si="134"/>
        <v>3050908.95</v>
      </c>
      <c r="J156" s="224">
        <f t="shared" si="134"/>
        <v>3050908.95</v>
      </c>
      <c r="K156" s="224">
        <f t="shared" si="134"/>
        <v>3050908.95</v>
      </c>
      <c r="L156" s="224">
        <f t="shared" si="134"/>
        <v>3050908.95</v>
      </c>
      <c r="M156" s="224">
        <f t="shared" si="134"/>
        <v>3050908.95</v>
      </c>
      <c r="N156" s="224">
        <f t="shared" si="134"/>
        <v>7414120.9500000002</v>
      </c>
    </row>
  </sheetData>
  <mergeCells count="3">
    <mergeCell ref="A8:N8"/>
    <mergeCell ref="A9:N9"/>
    <mergeCell ref="A6:N6"/>
  </mergeCells>
  <pageMargins left="0.70866141732283472" right="0.70866141732283472" top="0.74803149606299213" bottom="0.74803149606299213" header="0.31496062992125984" footer="0.31496062992125984"/>
  <pageSetup scale="48" fitToHeight="8"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H295"/>
  <sheetViews>
    <sheetView topLeftCell="A235" workbookViewId="0">
      <selection activeCell="B241" sqref="B241"/>
    </sheetView>
  </sheetViews>
  <sheetFormatPr baseColWidth="10" defaultRowHeight="15" x14ac:dyDescent="0.25"/>
  <cols>
    <col min="1" max="1" width="57.85546875" style="3" customWidth="1"/>
    <col min="2" max="2" width="16.7109375" style="3" customWidth="1"/>
    <col min="3" max="3" width="13" style="3" customWidth="1"/>
    <col min="4" max="4" width="13.85546875" style="3" customWidth="1"/>
    <col min="5" max="5" width="37.28515625" style="3" customWidth="1"/>
    <col min="6" max="6" width="29.7109375" style="3" customWidth="1"/>
    <col min="7" max="7" width="22.42578125" style="3" customWidth="1"/>
    <col min="8" max="8" width="19.5703125" style="3" customWidth="1"/>
    <col min="9" max="16384" width="11.42578125" style="3"/>
  </cols>
  <sheetData>
    <row r="7" spans="1:8" ht="39" customHeight="1" x14ac:dyDescent="0.25">
      <c r="A7" s="301" t="s">
        <v>542</v>
      </c>
      <c r="B7" s="301"/>
      <c r="C7" s="301"/>
      <c r="D7" s="301"/>
      <c r="E7" s="301"/>
      <c r="F7" s="301"/>
      <c r="G7" s="301"/>
      <c r="H7" s="301"/>
    </row>
    <row r="9" spans="1:8" ht="15.75" thickBot="1" x14ac:dyDescent="0.3"/>
    <row r="10" spans="1:8" x14ac:dyDescent="0.25">
      <c r="A10" s="292" t="s">
        <v>541</v>
      </c>
      <c r="B10" s="293"/>
      <c r="C10" s="293"/>
      <c r="D10" s="293"/>
      <c r="E10" s="293"/>
      <c r="F10" s="293"/>
      <c r="G10" s="293"/>
      <c r="H10" s="294"/>
    </row>
    <row r="11" spans="1:8" x14ac:dyDescent="0.25">
      <c r="A11" s="295" t="s">
        <v>81</v>
      </c>
      <c r="B11" s="296"/>
      <c r="C11" s="296"/>
      <c r="D11" s="296"/>
      <c r="E11" s="296"/>
      <c r="F11" s="296"/>
      <c r="G11" s="296"/>
      <c r="H11" s="297"/>
    </row>
    <row r="12" spans="1:8" ht="15.75" thickBot="1" x14ac:dyDescent="0.3">
      <c r="A12" s="298" t="s">
        <v>2129</v>
      </c>
      <c r="B12" s="299"/>
      <c r="C12" s="299"/>
      <c r="D12" s="299"/>
      <c r="E12" s="299"/>
      <c r="F12" s="299"/>
      <c r="G12" s="299"/>
      <c r="H12" s="300"/>
    </row>
    <row r="13" spans="1:8" ht="43.5" thickBot="1" x14ac:dyDescent="0.3">
      <c r="A13" s="206" t="s">
        <v>82</v>
      </c>
      <c r="B13" s="200" t="s">
        <v>83</v>
      </c>
      <c r="C13" s="200" t="s">
        <v>84</v>
      </c>
      <c r="D13" s="200" t="s">
        <v>85</v>
      </c>
      <c r="E13" s="200" t="s">
        <v>86</v>
      </c>
      <c r="F13" s="200" t="s">
        <v>87</v>
      </c>
      <c r="G13" s="200" t="s">
        <v>88</v>
      </c>
      <c r="H13" s="200" t="s">
        <v>89</v>
      </c>
    </row>
    <row r="14" spans="1:8" ht="57.75" thickBot="1" x14ac:dyDescent="0.3">
      <c r="A14" s="226" t="s">
        <v>2130</v>
      </c>
      <c r="B14" s="200" t="s">
        <v>1001</v>
      </c>
      <c r="C14" s="200"/>
      <c r="D14" s="200" t="s">
        <v>568</v>
      </c>
      <c r="E14" s="200" t="s">
        <v>2131</v>
      </c>
      <c r="F14" s="200" t="s">
        <v>2132</v>
      </c>
      <c r="G14" s="200" t="s">
        <v>2133</v>
      </c>
      <c r="H14" s="207">
        <v>1000</v>
      </c>
    </row>
    <row r="15" spans="1:8" ht="43.5" thickBot="1" x14ac:dyDescent="0.3">
      <c r="A15" s="226" t="s">
        <v>2134</v>
      </c>
      <c r="B15" s="200" t="s">
        <v>1001</v>
      </c>
      <c r="C15" s="200"/>
      <c r="D15" s="200" t="s">
        <v>568</v>
      </c>
      <c r="E15" s="200" t="s">
        <v>2135</v>
      </c>
      <c r="F15" s="200" t="s">
        <v>2136</v>
      </c>
      <c r="G15" s="200" t="s">
        <v>2137</v>
      </c>
      <c r="H15" s="207">
        <v>1400</v>
      </c>
    </row>
    <row r="16" spans="1:8" ht="57.75" thickBot="1" x14ac:dyDescent="0.3">
      <c r="A16" s="226" t="s">
        <v>2138</v>
      </c>
      <c r="B16" s="200" t="s">
        <v>1001</v>
      </c>
      <c r="C16" s="200"/>
      <c r="D16" s="200" t="s">
        <v>568</v>
      </c>
      <c r="E16" s="200" t="s">
        <v>1979</v>
      </c>
      <c r="F16" s="200" t="s">
        <v>1980</v>
      </c>
      <c r="G16" s="200" t="s">
        <v>1002</v>
      </c>
      <c r="H16" s="207">
        <v>900</v>
      </c>
    </row>
    <row r="17" spans="1:8" ht="57.75" thickBot="1" x14ac:dyDescent="0.3">
      <c r="A17" s="226" t="s">
        <v>2139</v>
      </c>
      <c r="B17" s="200" t="s">
        <v>1001</v>
      </c>
      <c r="C17" s="200"/>
      <c r="D17" s="200" t="s">
        <v>568</v>
      </c>
      <c r="E17" s="200" t="s">
        <v>2140</v>
      </c>
      <c r="F17" s="200" t="s">
        <v>2141</v>
      </c>
      <c r="G17" s="200" t="s">
        <v>2142</v>
      </c>
      <c r="H17" s="207">
        <v>1000</v>
      </c>
    </row>
    <row r="18" spans="1:8" ht="29.25" thickBot="1" x14ac:dyDescent="0.3">
      <c r="A18" s="226" t="s">
        <v>2143</v>
      </c>
      <c r="B18" s="200" t="s">
        <v>2144</v>
      </c>
      <c r="C18" s="200"/>
      <c r="D18" s="200" t="s">
        <v>568</v>
      </c>
      <c r="E18" s="200" t="s">
        <v>2145</v>
      </c>
      <c r="F18" s="200" t="s">
        <v>2146</v>
      </c>
      <c r="G18" s="200" t="s">
        <v>2147</v>
      </c>
      <c r="H18" s="207">
        <v>800</v>
      </c>
    </row>
    <row r="19" spans="1:8" ht="29.25" thickBot="1" x14ac:dyDescent="0.3">
      <c r="A19" s="226" t="s">
        <v>2143</v>
      </c>
      <c r="B19" s="200" t="s">
        <v>2144</v>
      </c>
      <c r="C19" s="200"/>
      <c r="D19" s="200" t="s">
        <v>568</v>
      </c>
      <c r="E19" s="200" t="s">
        <v>980</v>
      </c>
      <c r="F19" s="200" t="s">
        <v>981</v>
      </c>
      <c r="G19" s="200" t="s">
        <v>982</v>
      </c>
      <c r="H19" s="207">
        <v>800</v>
      </c>
    </row>
    <row r="20" spans="1:8" ht="29.25" thickBot="1" x14ac:dyDescent="0.3">
      <c r="A20" s="226" t="s">
        <v>2143</v>
      </c>
      <c r="B20" s="200" t="s">
        <v>2144</v>
      </c>
      <c r="C20" s="200"/>
      <c r="D20" s="200" t="s">
        <v>568</v>
      </c>
      <c r="E20" s="200" t="s">
        <v>577</v>
      </c>
      <c r="F20" s="200" t="s">
        <v>578</v>
      </c>
      <c r="G20" s="200" t="s">
        <v>579</v>
      </c>
      <c r="H20" s="207">
        <v>800</v>
      </c>
    </row>
    <row r="21" spans="1:8" ht="29.25" thickBot="1" x14ac:dyDescent="0.3">
      <c r="A21" s="226" t="s">
        <v>2143</v>
      </c>
      <c r="B21" s="200" t="s">
        <v>2144</v>
      </c>
      <c r="C21" s="200"/>
      <c r="D21" s="200" t="s">
        <v>568</v>
      </c>
      <c r="E21" s="200" t="s">
        <v>580</v>
      </c>
      <c r="F21" s="200" t="s">
        <v>581</v>
      </c>
      <c r="G21" s="200" t="s">
        <v>582</v>
      </c>
      <c r="H21" s="207">
        <v>800</v>
      </c>
    </row>
    <row r="22" spans="1:8" ht="29.25" thickBot="1" x14ac:dyDescent="0.3">
      <c r="A22" s="226" t="s">
        <v>2143</v>
      </c>
      <c r="B22" s="200" t="s">
        <v>2144</v>
      </c>
      <c r="C22" s="200"/>
      <c r="D22" s="200" t="s">
        <v>568</v>
      </c>
      <c r="E22" s="200" t="s">
        <v>2148</v>
      </c>
      <c r="F22" s="200" t="s">
        <v>2149</v>
      </c>
      <c r="G22" s="200" t="s">
        <v>2149</v>
      </c>
      <c r="H22" s="207">
        <v>800</v>
      </c>
    </row>
    <row r="23" spans="1:8" ht="29.25" thickBot="1" x14ac:dyDescent="0.3">
      <c r="A23" s="226" t="s">
        <v>2143</v>
      </c>
      <c r="B23" s="200" t="s">
        <v>2144</v>
      </c>
      <c r="C23" s="200"/>
      <c r="D23" s="200" t="s">
        <v>568</v>
      </c>
      <c r="E23" s="200" t="s">
        <v>2150</v>
      </c>
      <c r="F23" s="200" t="s">
        <v>583</v>
      </c>
      <c r="G23" s="200" t="s">
        <v>584</v>
      </c>
      <c r="H23" s="207">
        <v>800</v>
      </c>
    </row>
    <row r="24" spans="1:8" ht="29.25" thickBot="1" x14ac:dyDescent="0.3">
      <c r="A24" s="226" t="s">
        <v>2143</v>
      </c>
      <c r="B24" s="200" t="s">
        <v>2144</v>
      </c>
      <c r="C24" s="200"/>
      <c r="D24" s="200" t="s">
        <v>568</v>
      </c>
      <c r="E24" s="200" t="s">
        <v>2151</v>
      </c>
      <c r="F24" s="200" t="s">
        <v>569</v>
      </c>
      <c r="G24" s="200" t="s">
        <v>570</v>
      </c>
      <c r="H24" s="207">
        <v>800</v>
      </c>
    </row>
    <row r="25" spans="1:8" ht="29.25" thickBot="1" x14ac:dyDescent="0.3">
      <c r="A25" s="226" t="s">
        <v>2143</v>
      </c>
      <c r="B25" s="200" t="s">
        <v>2144</v>
      </c>
      <c r="C25" s="200"/>
      <c r="D25" s="200" t="s">
        <v>568</v>
      </c>
      <c r="E25" s="200" t="s">
        <v>571</v>
      </c>
      <c r="F25" s="200" t="s">
        <v>572</v>
      </c>
      <c r="G25" s="200" t="s">
        <v>573</v>
      </c>
      <c r="H25" s="207">
        <v>800</v>
      </c>
    </row>
    <row r="26" spans="1:8" ht="29.25" thickBot="1" x14ac:dyDescent="0.3">
      <c r="A26" s="226" t="s">
        <v>2143</v>
      </c>
      <c r="B26" s="200" t="s">
        <v>2144</v>
      </c>
      <c r="C26" s="200"/>
      <c r="D26" s="200" t="s">
        <v>568</v>
      </c>
      <c r="E26" s="200" t="s">
        <v>983</v>
      </c>
      <c r="F26" s="200" t="s">
        <v>984</v>
      </c>
      <c r="G26" s="200" t="s">
        <v>985</v>
      </c>
      <c r="H26" s="207">
        <v>800</v>
      </c>
    </row>
    <row r="27" spans="1:8" ht="29.25" thickBot="1" x14ac:dyDescent="0.3">
      <c r="A27" s="226" t="s">
        <v>2143</v>
      </c>
      <c r="B27" s="200" t="s">
        <v>2144</v>
      </c>
      <c r="C27" s="200"/>
      <c r="D27" s="200" t="s">
        <v>568</v>
      </c>
      <c r="E27" s="200" t="s">
        <v>2152</v>
      </c>
      <c r="F27" s="200"/>
      <c r="G27" s="200"/>
      <c r="H27" s="207">
        <v>800</v>
      </c>
    </row>
    <row r="28" spans="1:8" ht="29.25" thickBot="1" x14ac:dyDescent="0.3">
      <c r="A28" s="226" t="s">
        <v>2143</v>
      </c>
      <c r="B28" s="200" t="s">
        <v>2144</v>
      </c>
      <c r="C28" s="200"/>
      <c r="D28" s="200" t="s">
        <v>568</v>
      </c>
      <c r="E28" s="200" t="s">
        <v>2153</v>
      </c>
      <c r="F28" s="200" t="s">
        <v>2154</v>
      </c>
      <c r="G28" s="200" t="s">
        <v>2155</v>
      </c>
      <c r="H28" s="207">
        <v>800</v>
      </c>
    </row>
    <row r="29" spans="1:8" ht="29.25" thickBot="1" x14ac:dyDescent="0.3">
      <c r="A29" s="226" t="s">
        <v>2143</v>
      </c>
      <c r="B29" s="200" t="s">
        <v>2144</v>
      </c>
      <c r="C29" s="200"/>
      <c r="D29" s="200" t="s">
        <v>568</v>
      </c>
      <c r="E29" s="200" t="s">
        <v>986</v>
      </c>
      <c r="F29" s="200" t="s">
        <v>987</v>
      </c>
      <c r="G29" s="200" t="s">
        <v>988</v>
      </c>
      <c r="H29" s="207">
        <v>800</v>
      </c>
    </row>
    <row r="30" spans="1:8" ht="29.25" thickBot="1" x14ac:dyDescent="0.3">
      <c r="A30" s="226" t="s">
        <v>2143</v>
      </c>
      <c r="B30" s="200" t="s">
        <v>2144</v>
      </c>
      <c r="C30" s="200"/>
      <c r="D30" s="200" t="s">
        <v>568</v>
      </c>
      <c r="E30" s="200" t="s">
        <v>2156</v>
      </c>
      <c r="F30" s="200" t="s">
        <v>2157</v>
      </c>
      <c r="G30" s="200" t="s">
        <v>2157</v>
      </c>
      <c r="H30" s="207">
        <v>800</v>
      </c>
    </row>
    <row r="31" spans="1:8" ht="29.25" thickBot="1" x14ac:dyDescent="0.3">
      <c r="A31" s="226" t="s">
        <v>2143</v>
      </c>
      <c r="B31" s="200" t="s">
        <v>2144</v>
      </c>
      <c r="C31" s="200"/>
      <c r="D31" s="200" t="s">
        <v>568</v>
      </c>
      <c r="E31" s="200" t="s">
        <v>2158</v>
      </c>
      <c r="F31" s="200" t="s">
        <v>2159</v>
      </c>
      <c r="G31" s="200" t="s">
        <v>2160</v>
      </c>
      <c r="H31" s="207">
        <v>800</v>
      </c>
    </row>
    <row r="32" spans="1:8" ht="29.25" thickBot="1" x14ac:dyDescent="0.3">
      <c r="A32" s="226" t="s">
        <v>2143</v>
      </c>
      <c r="B32" s="200" t="s">
        <v>2144</v>
      </c>
      <c r="C32" s="200"/>
      <c r="D32" s="200" t="s">
        <v>568</v>
      </c>
      <c r="E32" s="200" t="s">
        <v>2161</v>
      </c>
      <c r="F32" s="200" t="s">
        <v>2162</v>
      </c>
      <c r="G32" s="200" t="s">
        <v>2163</v>
      </c>
      <c r="H32" s="207">
        <v>800</v>
      </c>
    </row>
    <row r="33" spans="1:8" ht="29.25" thickBot="1" x14ac:dyDescent="0.3">
      <c r="A33" s="226" t="s">
        <v>2143</v>
      </c>
      <c r="B33" s="200" t="s">
        <v>2144</v>
      </c>
      <c r="C33" s="200"/>
      <c r="D33" s="200" t="s">
        <v>568</v>
      </c>
      <c r="E33" s="200" t="s">
        <v>2164</v>
      </c>
      <c r="F33" s="200" t="s">
        <v>2165</v>
      </c>
      <c r="G33" s="200" t="s">
        <v>2166</v>
      </c>
      <c r="H33" s="207">
        <v>800</v>
      </c>
    </row>
    <row r="34" spans="1:8" ht="29.25" thickBot="1" x14ac:dyDescent="0.3">
      <c r="A34" s="226" t="s">
        <v>2143</v>
      </c>
      <c r="B34" s="200" t="s">
        <v>2144</v>
      </c>
      <c r="C34" s="200"/>
      <c r="D34" s="200" t="s">
        <v>568</v>
      </c>
      <c r="E34" s="200" t="s">
        <v>588</v>
      </c>
      <c r="F34" s="200" t="s">
        <v>589</v>
      </c>
      <c r="G34" s="200" t="s">
        <v>590</v>
      </c>
      <c r="H34" s="207">
        <v>800</v>
      </c>
    </row>
    <row r="35" spans="1:8" ht="29.25" thickBot="1" x14ac:dyDescent="0.3">
      <c r="A35" s="226" t="s">
        <v>2143</v>
      </c>
      <c r="B35" s="200" t="s">
        <v>2144</v>
      </c>
      <c r="C35" s="200"/>
      <c r="D35" s="200" t="s">
        <v>568</v>
      </c>
      <c r="E35" s="200" t="s">
        <v>989</v>
      </c>
      <c r="F35" s="200" t="s">
        <v>990</v>
      </c>
      <c r="G35" s="200" t="s">
        <v>991</v>
      </c>
      <c r="H35" s="207">
        <v>800</v>
      </c>
    </row>
    <row r="36" spans="1:8" ht="29.25" thickBot="1" x14ac:dyDescent="0.3">
      <c r="A36" s="226" t="s">
        <v>2143</v>
      </c>
      <c r="B36" s="200" t="s">
        <v>2144</v>
      </c>
      <c r="C36" s="200"/>
      <c r="D36" s="200" t="s">
        <v>568</v>
      </c>
      <c r="E36" s="200" t="s">
        <v>591</v>
      </c>
      <c r="F36" s="200" t="s">
        <v>592</v>
      </c>
      <c r="G36" s="200" t="s">
        <v>593</v>
      </c>
      <c r="H36" s="207">
        <v>800</v>
      </c>
    </row>
    <row r="37" spans="1:8" ht="29.25" thickBot="1" x14ac:dyDescent="0.3">
      <c r="A37" s="226" t="s">
        <v>2143</v>
      </c>
      <c r="B37" s="200" t="s">
        <v>2144</v>
      </c>
      <c r="C37" s="200"/>
      <c r="D37" s="200" t="s">
        <v>568</v>
      </c>
      <c r="E37" s="200" t="s">
        <v>2167</v>
      </c>
      <c r="F37" s="200" t="s">
        <v>2168</v>
      </c>
      <c r="G37" s="200" t="s">
        <v>2169</v>
      </c>
      <c r="H37" s="207">
        <v>800</v>
      </c>
    </row>
    <row r="38" spans="1:8" ht="29.25" thickBot="1" x14ac:dyDescent="0.3">
      <c r="A38" s="226" t="s">
        <v>2143</v>
      </c>
      <c r="B38" s="200" t="s">
        <v>2144</v>
      </c>
      <c r="C38" s="200"/>
      <c r="D38" s="200" t="s">
        <v>568</v>
      </c>
      <c r="E38" s="200" t="s">
        <v>574</v>
      </c>
      <c r="F38" s="200" t="s">
        <v>575</v>
      </c>
      <c r="G38" s="200" t="s">
        <v>576</v>
      </c>
      <c r="H38" s="207">
        <v>800</v>
      </c>
    </row>
    <row r="39" spans="1:8" ht="29.25" thickBot="1" x14ac:dyDescent="0.3">
      <c r="A39" s="226" t="s">
        <v>2143</v>
      </c>
      <c r="B39" s="200" t="s">
        <v>2144</v>
      </c>
      <c r="C39" s="200"/>
      <c r="D39" s="200" t="s">
        <v>568</v>
      </c>
      <c r="E39" s="200" t="s">
        <v>2170</v>
      </c>
      <c r="F39" s="200" t="s">
        <v>2171</v>
      </c>
      <c r="G39" s="200" t="s">
        <v>2172</v>
      </c>
      <c r="H39" s="207">
        <v>800</v>
      </c>
    </row>
    <row r="40" spans="1:8" ht="29.25" thickBot="1" x14ac:dyDescent="0.3">
      <c r="A40" s="226" t="s">
        <v>2143</v>
      </c>
      <c r="B40" s="200" t="s">
        <v>2144</v>
      </c>
      <c r="C40" s="200"/>
      <c r="D40" s="200" t="s">
        <v>568</v>
      </c>
      <c r="E40" s="200" t="s">
        <v>2173</v>
      </c>
      <c r="F40" s="200" t="s">
        <v>2174</v>
      </c>
      <c r="G40" s="200" t="s">
        <v>2175</v>
      </c>
      <c r="H40" s="207">
        <v>800</v>
      </c>
    </row>
    <row r="41" spans="1:8" ht="29.25" thickBot="1" x14ac:dyDescent="0.3">
      <c r="A41" s="226" t="s">
        <v>2143</v>
      </c>
      <c r="B41" s="200" t="s">
        <v>2144</v>
      </c>
      <c r="C41" s="200"/>
      <c r="D41" s="200" t="s">
        <v>568</v>
      </c>
      <c r="E41" s="200" t="s">
        <v>2176</v>
      </c>
      <c r="F41" s="200" t="s">
        <v>2177</v>
      </c>
      <c r="G41" s="200" t="s">
        <v>2177</v>
      </c>
      <c r="H41" s="207">
        <v>800</v>
      </c>
    </row>
    <row r="42" spans="1:8" ht="29.25" thickBot="1" x14ac:dyDescent="0.3">
      <c r="A42" s="226" t="s">
        <v>2143</v>
      </c>
      <c r="B42" s="200" t="s">
        <v>2144</v>
      </c>
      <c r="C42" s="200"/>
      <c r="D42" s="200" t="s">
        <v>568</v>
      </c>
      <c r="E42" s="200" t="s">
        <v>992</v>
      </c>
      <c r="F42" s="200" t="s">
        <v>993</v>
      </c>
      <c r="G42" s="200" t="s">
        <v>994</v>
      </c>
      <c r="H42" s="207">
        <v>800</v>
      </c>
    </row>
    <row r="43" spans="1:8" ht="29.25" thickBot="1" x14ac:dyDescent="0.3">
      <c r="A43" s="226" t="s">
        <v>2143</v>
      </c>
      <c r="B43" s="200" t="s">
        <v>2144</v>
      </c>
      <c r="C43" s="200"/>
      <c r="D43" s="200" t="s">
        <v>568</v>
      </c>
      <c r="E43" s="200" t="s">
        <v>2178</v>
      </c>
      <c r="F43" s="200" t="s">
        <v>2179</v>
      </c>
      <c r="G43" s="200" t="s">
        <v>2180</v>
      </c>
      <c r="H43" s="207">
        <v>800</v>
      </c>
    </row>
    <row r="44" spans="1:8" ht="29.25" thickBot="1" x14ac:dyDescent="0.3">
      <c r="A44" s="226" t="s">
        <v>2143</v>
      </c>
      <c r="B44" s="200" t="s">
        <v>2144</v>
      </c>
      <c r="C44" s="200"/>
      <c r="D44" s="200" t="s">
        <v>568</v>
      </c>
      <c r="E44" s="200" t="s">
        <v>2181</v>
      </c>
      <c r="F44" s="200" t="s">
        <v>2182</v>
      </c>
      <c r="G44" s="200" t="s">
        <v>2183</v>
      </c>
      <c r="H44" s="207">
        <v>800</v>
      </c>
    </row>
    <row r="45" spans="1:8" ht="29.25" thickBot="1" x14ac:dyDescent="0.3">
      <c r="A45" s="226" t="s">
        <v>2143</v>
      </c>
      <c r="B45" s="200" t="s">
        <v>2144</v>
      </c>
      <c r="C45" s="200"/>
      <c r="D45" s="200" t="s">
        <v>568</v>
      </c>
      <c r="E45" s="200" t="s">
        <v>998</v>
      </c>
      <c r="F45" s="200" t="s">
        <v>999</v>
      </c>
      <c r="G45" s="200" t="s">
        <v>1000</v>
      </c>
      <c r="H45" s="207">
        <v>800</v>
      </c>
    </row>
    <row r="46" spans="1:8" ht="29.25" thickBot="1" x14ac:dyDescent="0.3">
      <c r="A46" s="226" t="s">
        <v>2184</v>
      </c>
      <c r="B46" s="200" t="s">
        <v>2144</v>
      </c>
      <c r="C46" s="200"/>
      <c r="D46" s="200" t="s">
        <v>568</v>
      </c>
      <c r="E46" s="200" t="s">
        <v>992</v>
      </c>
      <c r="F46" s="200" t="s">
        <v>993</v>
      </c>
      <c r="G46" s="200" t="s">
        <v>994</v>
      </c>
      <c r="H46" s="207">
        <v>10000</v>
      </c>
    </row>
    <row r="47" spans="1:8" ht="29.25" thickBot="1" x14ac:dyDescent="0.3">
      <c r="A47" s="226" t="s">
        <v>2185</v>
      </c>
      <c r="B47" s="200" t="s">
        <v>2144</v>
      </c>
      <c r="C47" s="200"/>
      <c r="D47" s="200" t="s">
        <v>568</v>
      </c>
      <c r="E47" s="200" t="s">
        <v>2145</v>
      </c>
      <c r="F47" s="200" t="s">
        <v>2146</v>
      </c>
      <c r="G47" s="200" t="s">
        <v>2147</v>
      </c>
      <c r="H47" s="207">
        <v>800</v>
      </c>
    </row>
    <row r="48" spans="1:8" ht="29.25" thickBot="1" x14ac:dyDescent="0.3">
      <c r="A48" s="226" t="s">
        <v>2185</v>
      </c>
      <c r="B48" s="200" t="s">
        <v>2144</v>
      </c>
      <c r="C48" s="200"/>
      <c r="D48" s="200" t="s">
        <v>568</v>
      </c>
      <c r="E48" s="200" t="s">
        <v>980</v>
      </c>
      <c r="F48" s="200" t="s">
        <v>981</v>
      </c>
      <c r="G48" s="200" t="s">
        <v>982</v>
      </c>
      <c r="H48" s="207">
        <v>800</v>
      </c>
    </row>
    <row r="49" spans="1:8" ht="29.25" thickBot="1" x14ac:dyDescent="0.3">
      <c r="A49" s="226" t="s">
        <v>2185</v>
      </c>
      <c r="B49" s="200" t="s">
        <v>2144</v>
      </c>
      <c r="C49" s="200"/>
      <c r="D49" s="200" t="s">
        <v>568</v>
      </c>
      <c r="E49" s="200" t="s">
        <v>577</v>
      </c>
      <c r="F49" s="200" t="s">
        <v>578</v>
      </c>
      <c r="G49" s="200" t="s">
        <v>579</v>
      </c>
      <c r="H49" s="207">
        <v>800</v>
      </c>
    </row>
    <row r="50" spans="1:8" ht="29.25" thickBot="1" x14ac:dyDescent="0.3">
      <c r="A50" s="226" t="s">
        <v>2185</v>
      </c>
      <c r="B50" s="200" t="s">
        <v>2144</v>
      </c>
      <c r="C50" s="200"/>
      <c r="D50" s="200" t="s">
        <v>568</v>
      </c>
      <c r="E50" s="200" t="s">
        <v>580</v>
      </c>
      <c r="F50" s="200" t="s">
        <v>581</v>
      </c>
      <c r="G50" s="200" t="s">
        <v>582</v>
      </c>
      <c r="H50" s="207">
        <v>800</v>
      </c>
    </row>
    <row r="51" spans="1:8" ht="29.25" thickBot="1" x14ac:dyDescent="0.3">
      <c r="A51" s="226" t="s">
        <v>2185</v>
      </c>
      <c r="B51" s="200" t="s">
        <v>2144</v>
      </c>
      <c r="C51" s="200"/>
      <c r="D51" s="200" t="s">
        <v>568</v>
      </c>
      <c r="E51" s="200" t="s">
        <v>2148</v>
      </c>
      <c r="F51" s="200" t="s">
        <v>2186</v>
      </c>
      <c r="G51" s="200" t="s">
        <v>2149</v>
      </c>
      <c r="H51" s="207">
        <v>800</v>
      </c>
    </row>
    <row r="52" spans="1:8" ht="29.25" thickBot="1" x14ac:dyDescent="0.3">
      <c r="A52" s="226" t="s">
        <v>2185</v>
      </c>
      <c r="B52" s="200" t="s">
        <v>2144</v>
      </c>
      <c r="C52" s="200"/>
      <c r="D52" s="200" t="s">
        <v>568</v>
      </c>
      <c r="E52" s="200" t="s">
        <v>2150</v>
      </c>
      <c r="F52" s="200" t="s">
        <v>583</v>
      </c>
      <c r="G52" s="200" t="s">
        <v>584</v>
      </c>
      <c r="H52" s="207">
        <v>800</v>
      </c>
    </row>
    <row r="53" spans="1:8" ht="29.25" thickBot="1" x14ac:dyDescent="0.3">
      <c r="A53" s="226" t="s">
        <v>2185</v>
      </c>
      <c r="B53" s="200" t="s">
        <v>2144</v>
      </c>
      <c r="C53" s="200"/>
      <c r="D53" s="200" t="s">
        <v>568</v>
      </c>
      <c r="E53" s="200" t="s">
        <v>2151</v>
      </c>
      <c r="F53" s="200" t="s">
        <v>569</v>
      </c>
      <c r="G53" s="200" t="s">
        <v>570</v>
      </c>
      <c r="H53" s="207">
        <v>800</v>
      </c>
    </row>
    <row r="54" spans="1:8" ht="29.25" thickBot="1" x14ac:dyDescent="0.3">
      <c r="A54" s="226" t="s">
        <v>2185</v>
      </c>
      <c r="B54" s="200" t="s">
        <v>2144</v>
      </c>
      <c r="C54" s="200"/>
      <c r="D54" s="200" t="s">
        <v>568</v>
      </c>
      <c r="E54" s="200" t="s">
        <v>571</v>
      </c>
      <c r="F54" s="200" t="s">
        <v>572</v>
      </c>
      <c r="G54" s="200" t="s">
        <v>573</v>
      </c>
      <c r="H54" s="207">
        <v>800</v>
      </c>
    </row>
    <row r="55" spans="1:8" ht="29.25" thickBot="1" x14ac:dyDescent="0.3">
      <c r="A55" s="226" t="s">
        <v>2185</v>
      </c>
      <c r="B55" s="200" t="s">
        <v>2144</v>
      </c>
      <c r="C55" s="200"/>
      <c r="D55" s="200" t="s">
        <v>568</v>
      </c>
      <c r="E55" s="200" t="s">
        <v>983</v>
      </c>
      <c r="F55" s="200" t="s">
        <v>984</v>
      </c>
      <c r="G55" s="200" t="s">
        <v>985</v>
      </c>
      <c r="H55" s="207">
        <v>800</v>
      </c>
    </row>
    <row r="56" spans="1:8" ht="29.25" thickBot="1" x14ac:dyDescent="0.3">
      <c r="A56" s="226" t="s">
        <v>2185</v>
      </c>
      <c r="B56" s="200" t="s">
        <v>2144</v>
      </c>
      <c r="C56" s="200"/>
      <c r="D56" s="200" t="s">
        <v>568</v>
      </c>
      <c r="E56" s="200" t="s">
        <v>2152</v>
      </c>
      <c r="F56" s="200"/>
      <c r="G56" s="200"/>
      <c r="H56" s="207">
        <v>800</v>
      </c>
    </row>
    <row r="57" spans="1:8" ht="29.25" thickBot="1" x14ac:dyDescent="0.3">
      <c r="A57" s="226" t="s">
        <v>2185</v>
      </c>
      <c r="B57" s="200" t="s">
        <v>2144</v>
      </c>
      <c r="C57" s="200"/>
      <c r="D57" s="200" t="s">
        <v>568</v>
      </c>
      <c r="E57" s="200" t="s">
        <v>2153</v>
      </c>
      <c r="F57" s="200" t="s">
        <v>2154</v>
      </c>
      <c r="G57" s="200" t="s">
        <v>2155</v>
      </c>
      <c r="H57" s="207">
        <v>800</v>
      </c>
    </row>
    <row r="58" spans="1:8" ht="29.25" thickBot="1" x14ac:dyDescent="0.3">
      <c r="A58" s="226" t="s">
        <v>2185</v>
      </c>
      <c r="B58" s="200" t="s">
        <v>2144</v>
      </c>
      <c r="C58" s="200"/>
      <c r="D58" s="200" t="s">
        <v>568</v>
      </c>
      <c r="E58" s="200" t="s">
        <v>986</v>
      </c>
      <c r="F58" s="200" t="s">
        <v>987</v>
      </c>
      <c r="G58" s="200" t="s">
        <v>988</v>
      </c>
      <c r="H58" s="207">
        <v>800</v>
      </c>
    </row>
    <row r="59" spans="1:8" ht="29.25" thickBot="1" x14ac:dyDescent="0.3">
      <c r="A59" s="226" t="s">
        <v>2185</v>
      </c>
      <c r="B59" s="200" t="s">
        <v>2144</v>
      </c>
      <c r="C59" s="200"/>
      <c r="D59" s="200" t="s">
        <v>568</v>
      </c>
      <c r="E59" s="200" t="s">
        <v>2156</v>
      </c>
      <c r="F59" s="200" t="s">
        <v>2157</v>
      </c>
      <c r="G59" s="200" t="s">
        <v>2157</v>
      </c>
      <c r="H59" s="207">
        <v>800</v>
      </c>
    </row>
    <row r="60" spans="1:8" ht="29.25" thickBot="1" x14ac:dyDescent="0.3">
      <c r="A60" s="226" t="s">
        <v>2185</v>
      </c>
      <c r="B60" s="200" t="s">
        <v>2144</v>
      </c>
      <c r="C60" s="200"/>
      <c r="D60" s="200" t="s">
        <v>568</v>
      </c>
      <c r="E60" s="200" t="s">
        <v>2158</v>
      </c>
      <c r="F60" s="200" t="s">
        <v>2159</v>
      </c>
      <c r="G60" s="200" t="s">
        <v>2160</v>
      </c>
      <c r="H60" s="207">
        <v>800</v>
      </c>
    </row>
    <row r="61" spans="1:8" ht="29.25" thickBot="1" x14ac:dyDescent="0.3">
      <c r="A61" s="226" t="s">
        <v>2185</v>
      </c>
      <c r="B61" s="200" t="s">
        <v>2144</v>
      </c>
      <c r="C61" s="200"/>
      <c r="D61" s="200" t="s">
        <v>568</v>
      </c>
      <c r="E61" s="200" t="s">
        <v>2161</v>
      </c>
      <c r="F61" s="200" t="s">
        <v>2162</v>
      </c>
      <c r="G61" s="200" t="s">
        <v>2163</v>
      </c>
      <c r="H61" s="207">
        <v>800</v>
      </c>
    </row>
    <row r="62" spans="1:8" ht="29.25" thickBot="1" x14ac:dyDescent="0.3">
      <c r="A62" s="226" t="s">
        <v>2185</v>
      </c>
      <c r="B62" s="200" t="s">
        <v>2144</v>
      </c>
      <c r="C62" s="200"/>
      <c r="D62" s="200" t="s">
        <v>568</v>
      </c>
      <c r="E62" s="200" t="s">
        <v>2164</v>
      </c>
      <c r="F62" s="200" t="s">
        <v>2165</v>
      </c>
      <c r="G62" s="200" t="s">
        <v>2166</v>
      </c>
      <c r="H62" s="207">
        <v>800</v>
      </c>
    </row>
    <row r="63" spans="1:8" ht="29.25" thickBot="1" x14ac:dyDescent="0.3">
      <c r="A63" s="226" t="s">
        <v>2185</v>
      </c>
      <c r="B63" s="200" t="s">
        <v>2144</v>
      </c>
      <c r="C63" s="200"/>
      <c r="D63" s="200" t="s">
        <v>568</v>
      </c>
      <c r="E63" s="200" t="s">
        <v>588</v>
      </c>
      <c r="F63" s="200" t="s">
        <v>589</v>
      </c>
      <c r="G63" s="200" t="s">
        <v>590</v>
      </c>
      <c r="H63" s="207">
        <v>800</v>
      </c>
    </row>
    <row r="64" spans="1:8" ht="29.25" thickBot="1" x14ac:dyDescent="0.3">
      <c r="A64" s="226" t="s">
        <v>2185</v>
      </c>
      <c r="B64" s="200" t="s">
        <v>2144</v>
      </c>
      <c r="C64" s="200"/>
      <c r="D64" s="200" t="s">
        <v>568</v>
      </c>
      <c r="E64" s="200" t="s">
        <v>989</v>
      </c>
      <c r="F64" s="200" t="s">
        <v>990</v>
      </c>
      <c r="G64" s="200" t="s">
        <v>991</v>
      </c>
      <c r="H64" s="207">
        <v>800</v>
      </c>
    </row>
    <row r="65" spans="1:8" ht="29.25" thickBot="1" x14ac:dyDescent="0.3">
      <c r="A65" s="226" t="s">
        <v>2185</v>
      </c>
      <c r="B65" s="200" t="s">
        <v>2144</v>
      </c>
      <c r="C65" s="200"/>
      <c r="D65" s="200" t="s">
        <v>568</v>
      </c>
      <c r="E65" s="200" t="s">
        <v>591</v>
      </c>
      <c r="F65" s="200" t="s">
        <v>592</v>
      </c>
      <c r="G65" s="200" t="s">
        <v>593</v>
      </c>
      <c r="H65" s="207">
        <v>800</v>
      </c>
    </row>
    <row r="66" spans="1:8" ht="29.25" thickBot="1" x14ac:dyDescent="0.3">
      <c r="A66" s="226" t="s">
        <v>2185</v>
      </c>
      <c r="B66" s="200" t="s">
        <v>2144</v>
      </c>
      <c r="C66" s="200"/>
      <c r="D66" s="200" t="s">
        <v>568</v>
      </c>
      <c r="E66" s="200" t="s">
        <v>2167</v>
      </c>
      <c r="F66" s="200" t="s">
        <v>2168</v>
      </c>
      <c r="G66" s="200" t="s">
        <v>2169</v>
      </c>
      <c r="H66" s="207">
        <v>800</v>
      </c>
    </row>
    <row r="67" spans="1:8" ht="29.25" thickBot="1" x14ac:dyDescent="0.3">
      <c r="A67" s="226" t="s">
        <v>2185</v>
      </c>
      <c r="B67" s="200" t="s">
        <v>2144</v>
      </c>
      <c r="C67" s="200"/>
      <c r="D67" s="200" t="s">
        <v>568</v>
      </c>
      <c r="E67" s="200" t="s">
        <v>574</v>
      </c>
      <c r="F67" s="200" t="s">
        <v>575</v>
      </c>
      <c r="G67" s="200" t="s">
        <v>576</v>
      </c>
      <c r="H67" s="207">
        <v>800</v>
      </c>
    </row>
    <row r="68" spans="1:8" ht="29.25" thickBot="1" x14ac:dyDescent="0.3">
      <c r="A68" s="226" t="s">
        <v>2185</v>
      </c>
      <c r="B68" s="200" t="s">
        <v>2144</v>
      </c>
      <c r="C68" s="200"/>
      <c r="D68" s="200" t="s">
        <v>568</v>
      </c>
      <c r="E68" s="200" t="s">
        <v>2170</v>
      </c>
      <c r="F68" s="200" t="s">
        <v>2171</v>
      </c>
      <c r="G68" s="200" t="s">
        <v>2172</v>
      </c>
      <c r="H68" s="207">
        <v>800</v>
      </c>
    </row>
    <row r="69" spans="1:8" ht="29.25" thickBot="1" x14ac:dyDescent="0.3">
      <c r="A69" s="226" t="s">
        <v>2185</v>
      </c>
      <c r="B69" s="200" t="s">
        <v>2144</v>
      </c>
      <c r="C69" s="200"/>
      <c r="D69" s="200" t="s">
        <v>568</v>
      </c>
      <c r="E69" s="200" t="s">
        <v>2173</v>
      </c>
      <c r="F69" s="200" t="s">
        <v>2174</v>
      </c>
      <c r="G69" s="200" t="s">
        <v>2175</v>
      </c>
      <c r="H69" s="207">
        <v>800</v>
      </c>
    </row>
    <row r="70" spans="1:8" ht="29.25" thickBot="1" x14ac:dyDescent="0.3">
      <c r="A70" s="226" t="s">
        <v>2185</v>
      </c>
      <c r="B70" s="200" t="s">
        <v>2144</v>
      </c>
      <c r="C70" s="200"/>
      <c r="D70" s="200" t="s">
        <v>568</v>
      </c>
      <c r="E70" s="200" t="s">
        <v>2176</v>
      </c>
      <c r="F70" s="200" t="s">
        <v>2177</v>
      </c>
      <c r="G70" s="200" t="s">
        <v>2177</v>
      </c>
      <c r="H70" s="207">
        <v>800</v>
      </c>
    </row>
    <row r="71" spans="1:8" ht="29.25" thickBot="1" x14ac:dyDescent="0.3">
      <c r="A71" s="226" t="s">
        <v>2185</v>
      </c>
      <c r="B71" s="200" t="s">
        <v>2144</v>
      </c>
      <c r="C71" s="200"/>
      <c r="D71" s="200" t="s">
        <v>568</v>
      </c>
      <c r="E71" s="200" t="s">
        <v>992</v>
      </c>
      <c r="F71" s="200" t="s">
        <v>993</v>
      </c>
      <c r="G71" s="200" t="s">
        <v>994</v>
      </c>
      <c r="H71" s="207">
        <v>800</v>
      </c>
    </row>
    <row r="72" spans="1:8" ht="29.25" thickBot="1" x14ac:dyDescent="0.3">
      <c r="A72" s="226" t="s">
        <v>2185</v>
      </c>
      <c r="B72" s="200" t="s">
        <v>2144</v>
      </c>
      <c r="C72" s="200"/>
      <c r="D72" s="200" t="s">
        <v>568</v>
      </c>
      <c r="E72" s="200" t="s">
        <v>2178</v>
      </c>
      <c r="F72" s="200" t="s">
        <v>2179</v>
      </c>
      <c r="G72" s="200" t="s">
        <v>2180</v>
      </c>
      <c r="H72" s="207">
        <v>800</v>
      </c>
    </row>
    <row r="73" spans="1:8" ht="29.25" thickBot="1" x14ac:dyDescent="0.3">
      <c r="A73" s="226" t="s">
        <v>2185</v>
      </c>
      <c r="B73" s="200" t="s">
        <v>2144</v>
      </c>
      <c r="C73" s="200"/>
      <c r="D73" s="200" t="s">
        <v>568</v>
      </c>
      <c r="E73" s="200" t="s">
        <v>2181</v>
      </c>
      <c r="F73" s="200" t="s">
        <v>2182</v>
      </c>
      <c r="G73" s="200" t="s">
        <v>2183</v>
      </c>
      <c r="H73" s="207">
        <v>800</v>
      </c>
    </row>
    <row r="74" spans="1:8" ht="29.25" thickBot="1" x14ac:dyDescent="0.3">
      <c r="A74" s="226" t="s">
        <v>2185</v>
      </c>
      <c r="B74" s="200" t="s">
        <v>2144</v>
      </c>
      <c r="C74" s="200"/>
      <c r="D74" s="200" t="s">
        <v>568</v>
      </c>
      <c r="E74" s="200" t="s">
        <v>998</v>
      </c>
      <c r="F74" s="200" t="s">
        <v>999</v>
      </c>
      <c r="G74" s="200" t="s">
        <v>1000</v>
      </c>
      <c r="H74" s="207">
        <v>800</v>
      </c>
    </row>
    <row r="75" spans="1:8" ht="43.5" thickBot="1" x14ac:dyDescent="0.3">
      <c r="A75" s="226" t="s">
        <v>2187</v>
      </c>
      <c r="B75" s="200" t="s">
        <v>2188</v>
      </c>
      <c r="C75" s="200"/>
      <c r="D75" s="200" t="s">
        <v>568</v>
      </c>
      <c r="E75" s="200" t="s">
        <v>2189</v>
      </c>
      <c r="F75" s="200"/>
      <c r="G75" s="200" t="s">
        <v>2190</v>
      </c>
      <c r="H75" s="207">
        <v>1990</v>
      </c>
    </row>
    <row r="76" spans="1:8" ht="43.5" thickBot="1" x14ac:dyDescent="0.3">
      <c r="A76" s="226" t="s">
        <v>2191</v>
      </c>
      <c r="B76" s="200" t="s">
        <v>2188</v>
      </c>
      <c r="C76" s="200"/>
      <c r="D76" s="200" t="s">
        <v>568</v>
      </c>
      <c r="E76" s="200" t="s">
        <v>2192</v>
      </c>
      <c r="F76" s="200" t="s">
        <v>2193</v>
      </c>
      <c r="G76" s="200" t="s">
        <v>2194</v>
      </c>
      <c r="H76" s="207">
        <v>329</v>
      </c>
    </row>
    <row r="77" spans="1:8" ht="29.25" thickBot="1" x14ac:dyDescent="0.3">
      <c r="A77" s="226" t="s">
        <v>2195</v>
      </c>
      <c r="B77" s="200" t="s">
        <v>2188</v>
      </c>
      <c r="C77" s="200"/>
      <c r="D77" s="200" t="s">
        <v>568</v>
      </c>
      <c r="E77" s="200" t="s">
        <v>2196</v>
      </c>
      <c r="F77" s="200" t="s">
        <v>2197</v>
      </c>
      <c r="G77" s="200" t="s">
        <v>2198</v>
      </c>
      <c r="H77" s="207">
        <v>541.5</v>
      </c>
    </row>
    <row r="78" spans="1:8" ht="29.25" thickBot="1" x14ac:dyDescent="0.3">
      <c r="A78" s="226" t="s">
        <v>2199</v>
      </c>
      <c r="B78" s="200" t="s">
        <v>2188</v>
      </c>
      <c r="C78" s="200"/>
      <c r="D78" s="200" t="s">
        <v>568</v>
      </c>
      <c r="E78" s="200" t="s">
        <v>2200</v>
      </c>
      <c r="F78" s="200" t="s">
        <v>2201</v>
      </c>
      <c r="G78" s="200" t="s">
        <v>2202</v>
      </c>
      <c r="H78" s="207">
        <v>547.95000000000005</v>
      </c>
    </row>
    <row r="79" spans="1:8" ht="43.5" thickBot="1" x14ac:dyDescent="0.3">
      <c r="A79" s="226" t="s">
        <v>2203</v>
      </c>
      <c r="B79" s="200" t="s">
        <v>2188</v>
      </c>
      <c r="C79" s="200"/>
      <c r="D79" s="200" t="s">
        <v>568</v>
      </c>
      <c r="E79" s="200" t="s">
        <v>2204</v>
      </c>
      <c r="F79" s="200" t="s">
        <v>2205</v>
      </c>
      <c r="G79" s="200" t="s">
        <v>2206</v>
      </c>
      <c r="H79" s="207">
        <v>500</v>
      </c>
    </row>
    <row r="80" spans="1:8" ht="29.25" thickBot="1" x14ac:dyDescent="0.3">
      <c r="A80" s="226" t="s">
        <v>2207</v>
      </c>
      <c r="B80" s="200" t="s">
        <v>2188</v>
      </c>
      <c r="C80" s="200"/>
      <c r="D80" s="200" t="s">
        <v>568</v>
      </c>
      <c r="E80" s="200" t="s">
        <v>2208</v>
      </c>
      <c r="F80" s="200" t="s">
        <v>2209</v>
      </c>
      <c r="G80" s="200" t="s">
        <v>2210</v>
      </c>
      <c r="H80" s="207">
        <v>235</v>
      </c>
    </row>
    <row r="81" spans="1:8" ht="43.5" thickBot="1" x14ac:dyDescent="0.3">
      <c r="A81" s="226" t="s">
        <v>2211</v>
      </c>
      <c r="B81" s="200" t="s">
        <v>2212</v>
      </c>
      <c r="C81" s="200"/>
      <c r="D81" s="200" t="s">
        <v>568</v>
      </c>
      <c r="E81" s="200" t="s">
        <v>2213</v>
      </c>
      <c r="F81" s="200" t="s">
        <v>2214</v>
      </c>
      <c r="G81" s="200" t="s">
        <v>2215</v>
      </c>
      <c r="H81" s="207">
        <v>1990</v>
      </c>
    </row>
    <row r="82" spans="1:8" ht="29.25" thickBot="1" x14ac:dyDescent="0.3">
      <c r="A82" s="226" t="s">
        <v>2216</v>
      </c>
      <c r="B82" s="200" t="s">
        <v>2212</v>
      </c>
      <c r="C82" s="200"/>
      <c r="D82" s="200" t="s">
        <v>568</v>
      </c>
      <c r="E82" s="200" t="s">
        <v>2217</v>
      </c>
      <c r="F82" s="200" t="s">
        <v>2218</v>
      </c>
      <c r="G82" s="200" t="s">
        <v>2219</v>
      </c>
      <c r="H82" s="207">
        <v>1990</v>
      </c>
    </row>
    <row r="83" spans="1:8" ht="43.5" thickBot="1" x14ac:dyDescent="0.3">
      <c r="A83" s="226" t="s">
        <v>2220</v>
      </c>
      <c r="B83" s="200" t="s">
        <v>1001</v>
      </c>
      <c r="C83" s="200"/>
      <c r="D83" s="200" t="s">
        <v>568</v>
      </c>
      <c r="E83" s="200" t="s">
        <v>2221</v>
      </c>
      <c r="F83" s="200" t="s">
        <v>2222</v>
      </c>
      <c r="G83" s="200" t="s">
        <v>2223</v>
      </c>
      <c r="H83" s="207">
        <v>1400</v>
      </c>
    </row>
    <row r="84" spans="1:8" ht="43.5" thickBot="1" x14ac:dyDescent="0.3">
      <c r="A84" s="226" t="s">
        <v>2224</v>
      </c>
      <c r="B84" s="200" t="s">
        <v>1001</v>
      </c>
      <c r="C84" s="200"/>
      <c r="D84" s="200" t="s">
        <v>568</v>
      </c>
      <c r="E84" s="200" t="s">
        <v>1985</v>
      </c>
      <c r="F84" s="200" t="s">
        <v>1986</v>
      </c>
      <c r="G84" s="200" t="s">
        <v>1987</v>
      </c>
      <c r="H84" s="207">
        <v>339.98</v>
      </c>
    </row>
    <row r="85" spans="1:8" ht="43.5" thickBot="1" x14ac:dyDescent="0.3">
      <c r="A85" s="226" t="s">
        <v>2225</v>
      </c>
      <c r="B85" s="200" t="s">
        <v>2144</v>
      </c>
      <c r="C85" s="200"/>
      <c r="D85" s="200" t="s">
        <v>568</v>
      </c>
      <c r="E85" s="200" t="s">
        <v>980</v>
      </c>
      <c r="F85" s="200" t="s">
        <v>981</v>
      </c>
      <c r="G85" s="200" t="s">
        <v>982</v>
      </c>
      <c r="H85" s="207">
        <v>156.6</v>
      </c>
    </row>
    <row r="86" spans="1:8" ht="29.25" thickBot="1" x14ac:dyDescent="0.3">
      <c r="A86" s="226" t="s">
        <v>2226</v>
      </c>
      <c r="B86" s="200" t="s">
        <v>2227</v>
      </c>
      <c r="C86" s="200"/>
      <c r="D86" s="200" t="s">
        <v>568</v>
      </c>
      <c r="E86" s="200" t="s">
        <v>2228</v>
      </c>
      <c r="F86" s="200" t="s">
        <v>1976</v>
      </c>
      <c r="G86" s="200" t="s">
        <v>1977</v>
      </c>
      <c r="H86" s="207">
        <v>750</v>
      </c>
    </row>
    <row r="87" spans="1:8" ht="43.5" thickBot="1" x14ac:dyDescent="0.3">
      <c r="A87" s="226" t="s">
        <v>2229</v>
      </c>
      <c r="B87" s="200" t="s">
        <v>1001</v>
      </c>
      <c r="C87" s="200"/>
      <c r="D87" s="200" t="s">
        <v>568</v>
      </c>
      <c r="E87" s="200" t="s">
        <v>2230</v>
      </c>
      <c r="F87" s="200" t="s">
        <v>2231</v>
      </c>
      <c r="G87" s="200" t="s">
        <v>2232</v>
      </c>
      <c r="H87" s="207">
        <v>998.5</v>
      </c>
    </row>
    <row r="88" spans="1:8" ht="43.5" thickBot="1" x14ac:dyDescent="0.3">
      <c r="A88" s="226" t="s">
        <v>2233</v>
      </c>
      <c r="B88" s="200" t="s">
        <v>1001</v>
      </c>
      <c r="C88" s="200"/>
      <c r="D88" s="200" t="s">
        <v>568</v>
      </c>
      <c r="E88" s="200" t="s">
        <v>2234</v>
      </c>
      <c r="F88" s="200" t="s">
        <v>2235</v>
      </c>
      <c r="G88" s="200" t="s">
        <v>2236</v>
      </c>
      <c r="H88" s="207">
        <v>998.5</v>
      </c>
    </row>
    <row r="89" spans="1:8" ht="43.5" thickBot="1" x14ac:dyDescent="0.3">
      <c r="A89" s="226" t="s">
        <v>2237</v>
      </c>
      <c r="B89" s="200" t="s">
        <v>1001</v>
      </c>
      <c r="C89" s="200"/>
      <c r="D89" s="200" t="s">
        <v>568</v>
      </c>
      <c r="E89" s="200" t="s">
        <v>2238</v>
      </c>
      <c r="F89" s="200" t="s">
        <v>2239</v>
      </c>
      <c r="G89" s="200" t="s">
        <v>2240</v>
      </c>
      <c r="H89" s="207">
        <v>998.5</v>
      </c>
    </row>
    <row r="90" spans="1:8" ht="43.5" thickBot="1" x14ac:dyDescent="0.3">
      <c r="A90" s="226" t="s">
        <v>2241</v>
      </c>
      <c r="B90" s="200" t="s">
        <v>1001</v>
      </c>
      <c r="C90" s="200"/>
      <c r="D90" s="200" t="s">
        <v>568</v>
      </c>
      <c r="E90" s="200" t="s">
        <v>2242</v>
      </c>
      <c r="F90" s="200" t="s">
        <v>2243</v>
      </c>
      <c r="G90" s="200" t="s">
        <v>2244</v>
      </c>
      <c r="H90" s="207">
        <v>998.5</v>
      </c>
    </row>
    <row r="91" spans="1:8" ht="29.25" thickBot="1" x14ac:dyDescent="0.3">
      <c r="A91" s="226" t="s">
        <v>2245</v>
      </c>
      <c r="B91" s="200" t="s">
        <v>2144</v>
      </c>
      <c r="C91" s="200"/>
      <c r="D91" s="200" t="s">
        <v>568</v>
      </c>
      <c r="E91" s="200" t="s">
        <v>983</v>
      </c>
      <c r="F91" s="200" t="s">
        <v>984</v>
      </c>
      <c r="G91" s="200" t="s">
        <v>985</v>
      </c>
      <c r="H91" s="207">
        <v>998.5</v>
      </c>
    </row>
    <row r="92" spans="1:8" ht="43.5" thickBot="1" x14ac:dyDescent="0.3">
      <c r="A92" s="226" t="s">
        <v>2246</v>
      </c>
      <c r="B92" s="200" t="s">
        <v>1001</v>
      </c>
      <c r="C92" s="200"/>
      <c r="D92" s="200" t="s">
        <v>568</v>
      </c>
      <c r="E92" s="200" t="s">
        <v>2131</v>
      </c>
      <c r="F92" s="200" t="s">
        <v>2132</v>
      </c>
      <c r="G92" s="200" t="s">
        <v>2133</v>
      </c>
      <c r="H92" s="207">
        <v>998.5</v>
      </c>
    </row>
    <row r="93" spans="1:8" ht="29.25" thickBot="1" x14ac:dyDescent="0.3">
      <c r="A93" s="226" t="s">
        <v>2245</v>
      </c>
      <c r="B93" s="200" t="s">
        <v>2144</v>
      </c>
      <c r="C93" s="200"/>
      <c r="D93" s="200" t="s">
        <v>568</v>
      </c>
      <c r="E93" s="200" t="s">
        <v>591</v>
      </c>
      <c r="F93" s="200" t="s">
        <v>592</v>
      </c>
      <c r="G93" s="200" t="s">
        <v>593</v>
      </c>
      <c r="H93" s="207">
        <v>1997</v>
      </c>
    </row>
    <row r="94" spans="1:8" ht="43.5" thickBot="1" x14ac:dyDescent="0.3">
      <c r="A94" s="226" t="s">
        <v>2247</v>
      </c>
      <c r="B94" s="200" t="s">
        <v>2144</v>
      </c>
      <c r="C94" s="200"/>
      <c r="D94" s="200" t="s">
        <v>568</v>
      </c>
      <c r="E94" s="200" t="s">
        <v>2161</v>
      </c>
      <c r="F94" s="200" t="s">
        <v>2162</v>
      </c>
      <c r="G94" s="200" t="s">
        <v>2163</v>
      </c>
      <c r="H94" s="207">
        <v>5990</v>
      </c>
    </row>
    <row r="95" spans="1:8" ht="43.5" thickBot="1" x14ac:dyDescent="0.3">
      <c r="A95" s="226" t="s">
        <v>2248</v>
      </c>
      <c r="B95" s="200" t="s">
        <v>2227</v>
      </c>
      <c r="C95" s="200"/>
      <c r="D95" s="200" t="s">
        <v>568</v>
      </c>
      <c r="E95" s="200" t="s">
        <v>2249</v>
      </c>
      <c r="F95" s="200" t="s">
        <v>2250</v>
      </c>
      <c r="G95" s="200" t="s">
        <v>2251</v>
      </c>
      <c r="H95" s="207">
        <v>1750</v>
      </c>
    </row>
    <row r="96" spans="1:8" ht="43.5" thickBot="1" x14ac:dyDescent="0.3">
      <c r="A96" s="226" t="s">
        <v>2248</v>
      </c>
      <c r="B96" s="200" t="s">
        <v>2227</v>
      </c>
      <c r="C96" s="200"/>
      <c r="D96" s="200" t="s">
        <v>568</v>
      </c>
      <c r="E96" s="200" t="s">
        <v>2249</v>
      </c>
      <c r="F96" s="200" t="s">
        <v>2250</v>
      </c>
      <c r="G96" s="200" t="s">
        <v>2251</v>
      </c>
      <c r="H96" s="207">
        <v>1750</v>
      </c>
    </row>
    <row r="97" spans="1:8" ht="43.5" thickBot="1" x14ac:dyDescent="0.3">
      <c r="A97" s="226" t="s">
        <v>2252</v>
      </c>
      <c r="B97" s="200" t="s">
        <v>1001</v>
      </c>
      <c r="C97" s="200"/>
      <c r="D97" s="200" t="s">
        <v>568</v>
      </c>
      <c r="E97" s="200" t="s">
        <v>2230</v>
      </c>
      <c r="F97" s="200" t="s">
        <v>2231</v>
      </c>
      <c r="G97" s="200" t="s">
        <v>2232</v>
      </c>
      <c r="H97" s="207">
        <v>2550</v>
      </c>
    </row>
    <row r="98" spans="1:8" ht="43.5" thickBot="1" x14ac:dyDescent="0.3">
      <c r="A98" s="226" t="s">
        <v>2253</v>
      </c>
      <c r="B98" s="200" t="s">
        <v>1001</v>
      </c>
      <c r="C98" s="200"/>
      <c r="D98" s="200" t="s">
        <v>568</v>
      </c>
      <c r="E98" s="200" t="s">
        <v>2230</v>
      </c>
      <c r="F98" s="200" t="s">
        <v>2231</v>
      </c>
      <c r="G98" s="200" t="s">
        <v>2232</v>
      </c>
      <c r="H98" s="207">
        <v>300</v>
      </c>
    </row>
    <row r="99" spans="1:8" ht="43.5" thickBot="1" x14ac:dyDescent="0.3">
      <c r="A99" s="226" t="s">
        <v>2254</v>
      </c>
      <c r="B99" s="200" t="s">
        <v>1001</v>
      </c>
      <c r="C99" s="200"/>
      <c r="D99" s="200" t="s">
        <v>568</v>
      </c>
      <c r="E99" s="200" t="s">
        <v>2230</v>
      </c>
      <c r="F99" s="200" t="s">
        <v>2231</v>
      </c>
      <c r="G99" s="200" t="s">
        <v>2232</v>
      </c>
      <c r="H99" s="207">
        <v>59</v>
      </c>
    </row>
    <row r="100" spans="1:8" ht="43.5" thickBot="1" x14ac:dyDescent="0.3">
      <c r="A100" s="226" t="s">
        <v>2255</v>
      </c>
      <c r="B100" s="200" t="s">
        <v>1001</v>
      </c>
      <c r="C100" s="200"/>
      <c r="D100" s="200" t="s">
        <v>568</v>
      </c>
      <c r="E100" s="200" t="s">
        <v>2230</v>
      </c>
      <c r="F100" s="200" t="s">
        <v>2231</v>
      </c>
      <c r="G100" s="200" t="s">
        <v>2232</v>
      </c>
      <c r="H100" s="207">
        <v>742</v>
      </c>
    </row>
    <row r="101" spans="1:8" ht="29.25" thickBot="1" x14ac:dyDescent="0.3">
      <c r="A101" s="226" t="s">
        <v>2256</v>
      </c>
      <c r="B101" s="200" t="s">
        <v>2188</v>
      </c>
      <c r="C101" s="200"/>
      <c r="D101" s="200" t="s">
        <v>568</v>
      </c>
      <c r="E101" s="200" t="s">
        <v>2257</v>
      </c>
      <c r="F101" s="200" t="s">
        <v>1991</v>
      </c>
      <c r="G101" s="200" t="s">
        <v>1992</v>
      </c>
      <c r="H101" s="207">
        <v>244</v>
      </c>
    </row>
    <row r="102" spans="1:8" ht="29.25" thickBot="1" x14ac:dyDescent="0.3">
      <c r="A102" s="226" t="s">
        <v>2258</v>
      </c>
      <c r="B102" s="200" t="s">
        <v>2188</v>
      </c>
      <c r="C102" s="200"/>
      <c r="D102" s="200" t="s">
        <v>568</v>
      </c>
      <c r="E102" s="200" t="s">
        <v>2259</v>
      </c>
      <c r="F102" s="200" t="s">
        <v>2260</v>
      </c>
      <c r="G102" s="200" t="s">
        <v>2261</v>
      </c>
      <c r="H102" s="207">
        <v>266</v>
      </c>
    </row>
    <row r="103" spans="1:8" ht="29.25" thickBot="1" x14ac:dyDescent="0.3">
      <c r="A103" s="226" t="s">
        <v>2262</v>
      </c>
      <c r="B103" s="200" t="s">
        <v>2188</v>
      </c>
      <c r="C103" s="200"/>
      <c r="D103" s="200" t="s">
        <v>568</v>
      </c>
      <c r="E103" s="200" t="s">
        <v>1981</v>
      </c>
      <c r="F103" s="200" t="s">
        <v>2263</v>
      </c>
      <c r="G103" s="200" t="s">
        <v>1982</v>
      </c>
      <c r="H103" s="207">
        <v>155</v>
      </c>
    </row>
    <row r="104" spans="1:8" ht="29.25" thickBot="1" x14ac:dyDescent="0.3">
      <c r="A104" s="226" t="s">
        <v>2264</v>
      </c>
      <c r="B104" s="200" t="s">
        <v>2188</v>
      </c>
      <c r="C104" s="200"/>
      <c r="D104" s="200" t="s">
        <v>568</v>
      </c>
      <c r="E104" s="200" t="s">
        <v>2265</v>
      </c>
      <c r="F104" s="200" t="s">
        <v>2266</v>
      </c>
      <c r="G104" s="200" t="s">
        <v>2267</v>
      </c>
      <c r="H104" s="207">
        <v>198</v>
      </c>
    </row>
    <row r="105" spans="1:8" ht="29.25" thickBot="1" x14ac:dyDescent="0.3">
      <c r="A105" s="226" t="s">
        <v>2268</v>
      </c>
      <c r="B105" s="200" t="s">
        <v>2188</v>
      </c>
      <c r="C105" s="200"/>
      <c r="D105" s="200" t="s">
        <v>568</v>
      </c>
      <c r="E105" s="200" t="s">
        <v>2269</v>
      </c>
      <c r="F105" s="200" t="s">
        <v>2270</v>
      </c>
      <c r="G105" s="200" t="s">
        <v>2271</v>
      </c>
      <c r="H105" s="207">
        <v>228.5</v>
      </c>
    </row>
    <row r="106" spans="1:8" ht="29.25" thickBot="1" x14ac:dyDescent="0.3">
      <c r="A106" s="226" t="s">
        <v>2272</v>
      </c>
      <c r="B106" s="200" t="s">
        <v>2188</v>
      </c>
      <c r="C106" s="200"/>
      <c r="D106" s="200" t="s">
        <v>568</v>
      </c>
      <c r="E106" s="200" t="s">
        <v>2273</v>
      </c>
      <c r="F106" s="200" t="s">
        <v>2274</v>
      </c>
      <c r="G106" s="200" t="s">
        <v>2275</v>
      </c>
      <c r="H106" s="207">
        <v>450</v>
      </c>
    </row>
    <row r="107" spans="1:8" ht="29.25" thickBot="1" x14ac:dyDescent="0.3">
      <c r="A107" s="226" t="s">
        <v>2272</v>
      </c>
      <c r="B107" s="200" t="s">
        <v>2188</v>
      </c>
      <c r="C107" s="200"/>
      <c r="D107" s="200" t="s">
        <v>568</v>
      </c>
      <c r="E107" s="200" t="s">
        <v>2276</v>
      </c>
      <c r="F107" s="200" t="s">
        <v>2277</v>
      </c>
      <c r="G107" s="200" t="s">
        <v>2278</v>
      </c>
      <c r="H107" s="207">
        <v>573</v>
      </c>
    </row>
    <row r="108" spans="1:8" ht="43.5" thickBot="1" x14ac:dyDescent="0.3">
      <c r="A108" s="226" t="s">
        <v>2279</v>
      </c>
      <c r="B108" s="200" t="s">
        <v>2227</v>
      </c>
      <c r="C108" s="200"/>
      <c r="D108" s="200" t="s">
        <v>568</v>
      </c>
      <c r="E108" s="200" t="s">
        <v>2249</v>
      </c>
      <c r="F108" s="200" t="s">
        <v>2250</v>
      </c>
      <c r="G108" s="200" t="s">
        <v>2251</v>
      </c>
      <c r="H108" s="207">
        <v>1990</v>
      </c>
    </row>
    <row r="109" spans="1:8" ht="43.5" thickBot="1" x14ac:dyDescent="0.3">
      <c r="A109" s="226" t="s">
        <v>2280</v>
      </c>
      <c r="B109" s="200" t="s">
        <v>2227</v>
      </c>
      <c r="C109" s="200"/>
      <c r="D109" s="200" t="s">
        <v>568</v>
      </c>
      <c r="E109" s="200" t="s">
        <v>2249</v>
      </c>
      <c r="F109" s="200" t="s">
        <v>2250</v>
      </c>
      <c r="G109" s="200" t="s">
        <v>2251</v>
      </c>
      <c r="H109" s="207">
        <v>1990</v>
      </c>
    </row>
    <row r="110" spans="1:8" ht="29.25" thickBot="1" x14ac:dyDescent="0.3">
      <c r="A110" s="226" t="s">
        <v>2281</v>
      </c>
      <c r="B110" s="200" t="s">
        <v>2212</v>
      </c>
      <c r="C110" s="200"/>
      <c r="D110" s="200" t="s">
        <v>568</v>
      </c>
      <c r="E110" s="200" t="s">
        <v>2282</v>
      </c>
      <c r="F110" s="200"/>
      <c r="G110" s="200" t="s">
        <v>2283</v>
      </c>
      <c r="H110" s="207">
        <v>1990</v>
      </c>
    </row>
    <row r="111" spans="1:8" ht="57.75" thickBot="1" x14ac:dyDescent="0.3">
      <c r="A111" s="226" t="s">
        <v>2284</v>
      </c>
      <c r="B111" s="200" t="s">
        <v>1001</v>
      </c>
      <c r="C111" s="200"/>
      <c r="D111" s="200" t="s">
        <v>568</v>
      </c>
      <c r="E111" s="200" t="s">
        <v>2131</v>
      </c>
      <c r="F111" s="200" t="s">
        <v>2132</v>
      </c>
      <c r="G111" s="200" t="s">
        <v>2133</v>
      </c>
      <c r="H111" s="207">
        <v>1000</v>
      </c>
    </row>
    <row r="112" spans="1:8" ht="57.75" thickBot="1" x14ac:dyDescent="0.3">
      <c r="A112" s="226" t="s">
        <v>2285</v>
      </c>
      <c r="B112" s="200" t="s">
        <v>1001</v>
      </c>
      <c r="C112" s="200"/>
      <c r="D112" s="200" t="s">
        <v>568</v>
      </c>
      <c r="E112" s="200" t="s">
        <v>2135</v>
      </c>
      <c r="F112" s="200" t="s">
        <v>2136</v>
      </c>
      <c r="G112" s="200" t="s">
        <v>2137</v>
      </c>
      <c r="H112" s="207">
        <v>1400</v>
      </c>
    </row>
    <row r="113" spans="1:8" ht="57.75" thickBot="1" x14ac:dyDescent="0.3">
      <c r="A113" s="226" t="s">
        <v>2286</v>
      </c>
      <c r="B113" s="200" t="s">
        <v>1001</v>
      </c>
      <c r="C113" s="200"/>
      <c r="D113" s="200" t="s">
        <v>568</v>
      </c>
      <c r="E113" s="200" t="s">
        <v>1979</v>
      </c>
      <c r="F113" s="200" t="s">
        <v>1980</v>
      </c>
      <c r="G113" s="200" t="s">
        <v>1002</v>
      </c>
      <c r="H113" s="207">
        <v>900</v>
      </c>
    </row>
    <row r="114" spans="1:8" ht="57.75" thickBot="1" x14ac:dyDescent="0.3">
      <c r="A114" s="226" t="s">
        <v>2287</v>
      </c>
      <c r="B114" s="200" t="s">
        <v>1001</v>
      </c>
      <c r="C114" s="200"/>
      <c r="D114" s="200" t="s">
        <v>568</v>
      </c>
      <c r="E114" s="200" t="s">
        <v>2140</v>
      </c>
      <c r="F114" s="200" t="s">
        <v>2141</v>
      </c>
      <c r="G114" s="200" t="s">
        <v>2142</v>
      </c>
      <c r="H114" s="207">
        <v>1000</v>
      </c>
    </row>
    <row r="115" spans="1:8" ht="29.25" thickBot="1" x14ac:dyDescent="0.3">
      <c r="A115" s="226" t="s">
        <v>2288</v>
      </c>
      <c r="B115" s="200"/>
      <c r="C115" s="200" t="s">
        <v>2289</v>
      </c>
      <c r="D115" s="200" t="s">
        <v>568</v>
      </c>
      <c r="E115" s="200" t="s">
        <v>2290</v>
      </c>
      <c r="F115" s="200"/>
      <c r="G115" s="200" t="s">
        <v>2291</v>
      </c>
      <c r="H115" s="207">
        <v>1098</v>
      </c>
    </row>
    <row r="116" spans="1:8" ht="29.25" thickBot="1" x14ac:dyDescent="0.3">
      <c r="A116" s="226" t="s">
        <v>2288</v>
      </c>
      <c r="B116" s="200"/>
      <c r="C116" s="200" t="s">
        <v>2289</v>
      </c>
      <c r="D116" s="200" t="s">
        <v>568</v>
      </c>
      <c r="E116" s="200" t="s">
        <v>2292</v>
      </c>
      <c r="F116" s="200"/>
      <c r="G116" s="200"/>
      <c r="H116" s="207">
        <v>1647</v>
      </c>
    </row>
    <row r="117" spans="1:8" ht="15.75" thickBot="1" x14ac:dyDescent="0.3">
      <c r="A117" s="226" t="s">
        <v>2288</v>
      </c>
      <c r="B117" s="200"/>
      <c r="C117" s="200" t="s">
        <v>2289</v>
      </c>
      <c r="D117" s="200" t="s">
        <v>568</v>
      </c>
      <c r="E117" s="200" t="s">
        <v>2293</v>
      </c>
      <c r="F117" s="200" t="s">
        <v>2294</v>
      </c>
      <c r="G117" s="200" t="s">
        <v>2295</v>
      </c>
      <c r="H117" s="207">
        <v>549</v>
      </c>
    </row>
    <row r="118" spans="1:8" ht="29.25" thickBot="1" x14ac:dyDescent="0.3">
      <c r="A118" s="226" t="s">
        <v>2288</v>
      </c>
      <c r="B118" s="200"/>
      <c r="C118" s="200" t="s">
        <v>2289</v>
      </c>
      <c r="D118" s="200" t="s">
        <v>568</v>
      </c>
      <c r="E118" s="200" t="s">
        <v>2296</v>
      </c>
      <c r="F118" s="200" t="s">
        <v>2297</v>
      </c>
      <c r="G118" s="200" t="s">
        <v>2298</v>
      </c>
      <c r="H118" s="207">
        <v>823.5</v>
      </c>
    </row>
    <row r="119" spans="1:8" ht="15.75" thickBot="1" x14ac:dyDescent="0.3">
      <c r="A119" s="226" t="s">
        <v>2288</v>
      </c>
      <c r="B119" s="200"/>
      <c r="C119" s="200" t="s">
        <v>2289</v>
      </c>
      <c r="D119" s="200" t="s">
        <v>568</v>
      </c>
      <c r="E119" s="200" t="s">
        <v>2299</v>
      </c>
      <c r="F119" s="200" t="s">
        <v>2300</v>
      </c>
      <c r="G119" s="200" t="s">
        <v>2301</v>
      </c>
      <c r="H119" s="207">
        <v>1372.5</v>
      </c>
    </row>
    <row r="120" spans="1:8" ht="29.25" thickBot="1" x14ac:dyDescent="0.3">
      <c r="A120" s="226" t="s">
        <v>2288</v>
      </c>
      <c r="B120" s="200"/>
      <c r="C120" s="200" t="s">
        <v>2289</v>
      </c>
      <c r="D120" s="200" t="s">
        <v>568</v>
      </c>
      <c r="E120" s="200" t="s">
        <v>2302</v>
      </c>
      <c r="F120" s="200" t="s">
        <v>2303</v>
      </c>
      <c r="G120" s="200" t="s">
        <v>2304</v>
      </c>
      <c r="H120" s="207">
        <v>1098</v>
      </c>
    </row>
    <row r="121" spans="1:8" ht="29.25" thickBot="1" x14ac:dyDescent="0.3">
      <c r="A121" s="226" t="s">
        <v>2288</v>
      </c>
      <c r="B121" s="200"/>
      <c r="C121" s="200" t="s">
        <v>2289</v>
      </c>
      <c r="D121" s="200" t="s">
        <v>568</v>
      </c>
      <c r="E121" s="200" t="s">
        <v>2305</v>
      </c>
      <c r="F121" s="200"/>
      <c r="G121" s="200" t="s">
        <v>2306</v>
      </c>
      <c r="H121" s="207">
        <v>1647</v>
      </c>
    </row>
    <row r="122" spans="1:8" ht="15.75" thickBot="1" x14ac:dyDescent="0.3">
      <c r="A122" s="226" t="s">
        <v>2288</v>
      </c>
      <c r="B122" s="200"/>
      <c r="C122" s="200" t="s">
        <v>2289</v>
      </c>
      <c r="D122" s="200" t="s">
        <v>568</v>
      </c>
      <c r="E122" s="200" t="s">
        <v>1988</v>
      </c>
      <c r="F122" s="200" t="s">
        <v>1989</v>
      </c>
      <c r="G122" s="200" t="s">
        <v>1990</v>
      </c>
      <c r="H122" s="207">
        <v>1509.75</v>
      </c>
    </row>
    <row r="123" spans="1:8" ht="15.75" thickBot="1" x14ac:dyDescent="0.3">
      <c r="A123" s="226" t="s">
        <v>2288</v>
      </c>
      <c r="B123" s="200"/>
      <c r="C123" s="200" t="s">
        <v>2289</v>
      </c>
      <c r="D123" s="200" t="s">
        <v>568</v>
      </c>
      <c r="E123" s="200" t="s">
        <v>2307</v>
      </c>
      <c r="F123" s="200" t="s">
        <v>2308</v>
      </c>
      <c r="G123" s="200" t="s">
        <v>2309</v>
      </c>
      <c r="H123" s="207">
        <v>1235.25</v>
      </c>
    </row>
    <row r="124" spans="1:8" ht="29.25" thickBot="1" x14ac:dyDescent="0.3">
      <c r="A124" s="226" t="s">
        <v>2310</v>
      </c>
      <c r="B124" s="200"/>
      <c r="C124" s="200" t="s">
        <v>1984</v>
      </c>
      <c r="D124" s="200" t="s">
        <v>1003</v>
      </c>
      <c r="E124" s="200" t="s">
        <v>2311</v>
      </c>
      <c r="F124" s="200" t="s">
        <v>2312</v>
      </c>
      <c r="G124" s="200" t="s">
        <v>2313</v>
      </c>
      <c r="H124" s="207">
        <v>4500</v>
      </c>
    </row>
    <row r="125" spans="1:8" ht="29.25" thickBot="1" x14ac:dyDescent="0.3">
      <c r="A125" s="226" t="s">
        <v>2310</v>
      </c>
      <c r="B125" s="200"/>
      <c r="C125" s="200" t="s">
        <v>1984</v>
      </c>
      <c r="D125" s="200" t="s">
        <v>1003</v>
      </c>
      <c r="E125" s="200" t="s">
        <v>2314</v>
      </c>
      <c r="F125" s="200" t="s">
        <v>2315</v>
      </c>
      <c r="G125" s="200" t="s">
        <v>2316</v>
      </c>
      <c r="H125" s="207">
        <v>4500</v>
      </c>
    </row>
    <row r="126" spans="1:8" ht="29.25" thickBot="1" x14ac:dyDescent="0.3">
      <c r="A126" s="226" t="s">
        <v>2310</v>
      </c>
      <c r="B126" s="200"/>
      <c r="C126" s="200" t="s">
        <v>1984</v>
      </c>
      <c r="D126" s="200" t="s">
        <v>1003</v>
      </c>
      <c r="E126" s="200" t="s">
        <v>2317</v>
      </c>
      <c r="F126" s="200"/>
      <c r="G126" s="200"/>
      <c r="H126" s="207">
        <v>4500</v>
      </c>
    </row>
    <row r="127" spans="1:8" ht="29.25" thickBot="1" x14ac:dyDescent="0.3">
      <c r="A127" s="226" t="s">
        <v>2310</v>
      </c>
      <c r="B127" s="200"/>
      <c r="C127" s="200" t="s">
        <v>1984</v>
      </c>
      <c r="D127" s="200" t="s">
        <v>1003</v>
      </c>
      <c r="E127" s="200" t="s">
        <v>2318</v>
      </c>
      <c r="F127" s="200" t="s">
        <v>2319</v>
      </c>
      <c r="G127" s="200" t="s">
        <v>2320</v>
      </c>
      <c r="H127" s="207">
        <v>4500</v>
      </c>
    </row>
    <row r="128" spans="1:8" ht="29.25" thickBot="1" x14ac:dyDescent="0.3">
      <c r="A128" s="226" t="s">
        <v>2310</v>
      </c>
      <c r="B128" s="200"/>
      <c r="C128" s="200" t="s">
        <v>1984</v>
      </c>
      <c r="D128" s="200" t="s">
        <v>1003</v>
      </c>
      <c r="E128" s="200" t="s">
        <v>2321</v>
      </c>
      <c r="F128" s="200" t="s">
        <v>2322</v>
      </c>
      <c r="G128" s="200" t="s">
        <v>2323</v>
      </c>
      <c r="H128" s="207">
        <v>4500</v>
      </c>
    </row>
    <row r="129" spans="1:8" ht="29.25" thickBot="1" x14ac:dyDescent="0.3">
      <c r="A129" s="226" t="s">
        <v>2324</v>
      </c>
      <c r="B129" s="200"/>
      <c r="C129" s="200" t="s">
        <v>1984</v>
      </c>
      <c r="D129" s="200" t="s">
        <v>1003</v>
      </c>
      <c r="E129" s="200" t="s">
        <v>2325</v>
      </c>
      <c r="F129" s="200"/>
      <c r="G129" s="200" t="s">
        <v>2326</v>
      </c>
      <c r="H129" s="207">
        <v>9020</v>
      </c>
    </row>
    <row r="130" spans="1:8" ht="29.25" thickBot="1" x14ac:dyDescent="0.3">
      <c r="A130" s="226" t="s">
        <v>2327</v>
      </c>
      <c r="B130" s="200"/>
      <c r="C130" s="200" t="s">
        <v>1984</v>
      </c>
      <c r="D130" s="200" t="s">
        <v>1003</v>
      </c>
      <c r="E130" s="200" t="s">
        <v>2328</v>
      </c>
      <c r="F130" s="200" t="s">
        <v>2329</v>
      </c>
      <c r="G130" s="200" t="s">
        <v>2330</v>
      </c>
      <c r="H130" s="207">
        <v>6750.6</v>
      </c>
    </row>
    <row r="131" spans="1:8" ht="29.25" thickBot="1" x14ac:dyDescent="0.3">
      <c r="A131" s="226" t="s">
        <v>2327</v>
      </c>
      <c r="B131" s="200"/>
      <c r="C131" s="200" t="s">
        <v>1984</v>
      </c>
      <c r="D131" s="200" t="s">
        <v>1003</v>
      </c>
      <c r="E131" s="200" t="s">
        <v>2331</v>
      </c>
      <c r="F131" s="200" t="s">
        <v>2332</v>
      </c>
      <c r="G131" s="200" t="s">
        <v>2333</v>
      </c>
      <c r="H131" s="207">
        <v>6750.6</v>
      </c>
    </row>
    <row r="132" spans="1:8" ht="29.25" thickBot="1" x14ac:dyDescent="0.3">
      <c r="A132" s="226" t="s">
        <v>2327</v>
      </c>
      <c r="B132" s="200"/>
      <c r="C132" s="200" t="s">
        <v>1984</v>
      </c>
      <c r="D132" s="200" t="s">
        <v>1003</v>
      </c>
      <c r="E132" s="200" t="s">
        <v>2334</v>
      </c>
      <c r="F132" s="200"/>
      <c r="G132" s="200" t="s">
        <v>2335</v>
      </c>
      <c r="H132" s="207">
        <v>6750.6</v>
      </c>
    </row>
    <row r="133" spans="1:8" ht="29.25" thickBot="1" x14ac:dyDescent="0.3">
      <c r="A133" s="226" t="s">
        <v>2327</v>
      </c>
      <c r="B133" s="200"/>
      <c r="C133" s="200" t="s">
        <v>1984</v>
      </c>
      <c r="D133" s="200" t="s">
        <v>1003</v>
      </c>
      <c r="E133" s="200" t="s">
        <v>2336</v>
      </c>
      <c r="F133" s="200" t="s">
        <v>2337</v>
      </c>
      <c r="G133" s="200" t="s">
        <v>2338</v>
      </c>
      <c r="H133" s="207">
        <v>6750.6</v>
      </c>
    </row>
    <row r="134" spans="1:8" ht="29.25" thickBot="1" x14ac:dyDescent="0.3">
      <c r="A134" s="226" t="s">
        <v>2327</v>
      </c>
      <c r="B134" s="200"/>
      <c r="C134" s="200" t="s">
        <v>1984</v>
      </c>
      <c r="D134" s="200" t="s">
        <v>1003</v>
      </c>
      <c r="E134" s="200" t="s">
        <v>2339</v>
      </c>
      <c r="F134" s="200" t="s">
        <v>2340</v>
      </c>
      <c r="G134" s="200" t="s">
        <v>2341</v>
      </c>
      <c r="H134" s="207">
        <v>6750.6</v>
      </c>
    </row>
    <row r="135" spans="1:8" ht="29.25" thickBot="1" x14ac:dyDescent="0.3">
      <c r="A135" s="226" t="s">
        <v>2327</v>
      </c>
      <c r="B135" s="200"/>
      <c r="C135" s="200" t="s">
        <v>1984</v>
      </c>
      <c r="D135" s="200" t="s">
        <v>1003</v>
      </c>
      <c r="E135" s="200" t="s">
        <v>1996</v>
      </c>
      <c r="F135" s="200" t="s">
        <v>1997</v>
      </c>
      <c r="G135" s="200" t="s">
        <v>1998</v>
      </c>
      <c r="H135" s="207">
        <v>6750.6</v>
      </c>
    </row>
    <row r="136" spans="1:8" ht="29.25" thickBot="1" x14ac:dyDescent="0.3">
      <c r="A136" s="226" t="s">
        <v>2327</v>
      </c>
      <c r="B136" s="200"/>
      <c r="C136" s="200" t="s">
        <v>1984</v>
      </c>
      <c r="D136" s="200" t="s">
        <v>1003</v>
      </c>
      <c r="E136" s="200" t="s">
        <v>2342</v>
      </c>
      <c r="F136" s="200" t="s">
        <v>2343</v>
      </c>
      <c r="G136" s="200" t="s">
        <v>2344</v>
      </c>
      <c r="H136" s="207">
        <v>6750.6</v>
      </c>
    </row>
    <row r="137" spans="1:8" ht="29.25" thickBot="1" x14ac:dyDescent="0.3">
      <c r="A137" s="226" t="s">
        <v>2327</v>
      </c>
      <c r="B137" s="200"/>
      <c r="C137" s="200" t="s">
        <v>1984</v>
      </c>
      <c r="D137" s="200" t="s">
        <v>1003</v>
      </c>
      <c r="E137" s="200" t="s">
        <v>2345</v>
      </c>
      <c r="F137" s="200" t="s">
        <v>2346</v>
      </c>
      <c r="G137" s="200" t="s">
        <v>2347</v>
      </c>
      <c r="H137" s="207">
        <v>6750.6</v>
      </c>
    </row>
    <row r="138" spans="1:8" ht="29.25" thickBot="1" x14ac:dyDescent="0.3">
      <c r="A138" s="226" t="s">
        <v>2348</v>
      </c>
      <c r="B138" s="200" t="s">
        <v>2144</v>
      </c>
      <c r="C138" s="200"/>
      <c r="D138" s="200" t="s">
        <v>568</v>
      </c>
      <c r="E138" s="200" t="s">
        <v>2145</v>
      </c>
      <c r="F138" s="200" t="s">
        <v>2146</v>
      </c>
      <c r="G138" s="200" t="s">
        <v>2147</v>
      </c>
      <c r="H138" s="207">
        <v>800</v>
      </c>
    </row>
    <row r="139" spans="1:8" ht="29.25" thickBot="1" x14ac:dyDescent="0.3">
      <c r="A139" s="226" t="s">
        <v>2348</v>
      </c>
      <c r="B139" s="200" t="s">
        <v>2144</v>
      </c>
      <c r="C139" s="200"/>
      <c r="D139" s="200" t="s">
        <v>568</v>
      </c>
      <c r="E139" s="200" t="s">
        <v>980</v>
      </c>
      <c r="F139" s="200" t="s">
        <v>981</v>
      </c>
      <c r="G139" s="200" t="s">
        <v>982</v>
      </c>
      <c r="H139" s="207">
        <v>800</v>
      </c>
    </row>
    <row r="140" spans="1:8" ht="29.25" thickBot="1" x14ac:dyDescent="0.3">
      <c r="A140" s="226" t="s">
        <v>2348</v>
      </c>
      <c r="B140" s="200" t="s">
        <v>2144</v>
      </c>
      <c r="C140" s="200"/>
      <c r="D140" s="200" t="s">
        <v>568</v>
      </c>
      <c r="E140" s="200" t="s">
        <v>577</v>
      </c>
      <c r="F140" s="200" t="s">
        <v>578</v>
      </c>
      <c r="G140" s="200" t="s">
        <v>579</v>
      </c>
      <c r="H140" s="207">
        <v>800</v>
      </c>
    </row>
    <row r="141" spans="1:8" ht="29.25" thickBot="1" x14ac:dyDescent="0.3">
      <c r="A141" s="226" t="s">
        <v>2348</v>
      </c>
      <c r="B141" s="200" t="s">
        <v>2144</v>
      </c>
      <c r="C141" s="200"/>
      <c r="D141" s="200" t="s">
        <v>568</v>
      </c>
      <c r="E141" s="200" t="s">
        <v>580</v>
      </c>
      <c r="F141" s="200" t="s">
        <v>581</v>
      </c>
      <c r="G141" s="200" t="s">
        <v>582</v>
      </c>
      <c r="H141" s="207">
        <v>800</v>
      </c>
    </row>
    <row r="142" spans="1:8" ht="29.25" thickBot="1" x14ac:dyDescent="0.3">
      <c r="A142" s="226" t="s">
        <v>2348</v>
      </c>
      <c r="B142" s="200" t="s">
        <v>2144</v>
      </c>
      <c r="C142" s="200"/>
      <c r="D142" s="200" t="s">
        <v>568</v>
      </c>
      <c r="E142" s="200" t="s">
        <v>2148</v>
      </c>
      <c r="F142" s="200" t="s">
        <v>2149</v>
      </c>
      <c r="G142" s="200" t="s">
        <v>2149</v>
      </c>
      <c r="H142" s="207">
        <v>800</v>
      </c>
    </row>
    <row r="143" spans="1:8" ht="29.25" thickBot="1" x14ac:dyDescent="0.3">
      <c r="A143" s="226" t="s">
        <v>2348</v>
      </c>
      <c r="B143" s="200" t="s">
        <v>2144</v>
      </c>
      <c r="C143" s="200"/>
      <c r="D143" s="200" t="s">
        <v>568</v>
      </c>
      <c r="E143" s="200" t="s">
        <v>2150</v>
      </c>
      <c r="F143" s="200" t="s">
        <v>583</v>
      </c>
      <c r="G143" s="200" t="s">
        <v>584</v>
      </c>
      <c r="H143" s="207">
        <v>800</v>
      </c>
    </row>
    <row r="144" spans="1:8" ht="29.25" thickBot="1" x14ac:dyDescent="0.3">
      <c r="A144" s="226" t="s">
        <v>2348</v>
      </c>
      <c r="B144" s="200" t="s">
        <v>2144</v>
      </c>
      <c r="C144" s="200"/>
      <c r="D144" s="200" t="s">
        <v>568</v>
      </c>
      <c r="E144" s="200" t="s">
        <v>2151</v>
      </c>
      <c r="F144" s="200" t="s">
        <v>569</v>
      </c>
      <c r="G144" s="200" t="s">
        <v>570</v>
      </c>
      <c r="H144" s="207">
        <v>800</v>
      </c>
    </row>
    <row r="145" spans="1:8" ht="29.25" thickBot="1" x14ac:dyDescent="0.3">
      <c r="A145" s="226" t="s">
        <v>2348</v>
      </c>
      <c r="B145" s="200" t="s">
        <v>2144</v>
      </c>
      <c r="C145" s="200"/>
      <c r="D145" s="200" t="s">
        <v>568</v>
      </c>
      <c r="E145" s="200" t="s">
        <v>571</v>
      </c>
      <c r="F145" s="200" t="s">
        <v>572</v>
      </c>
      <c r="G145" s="200" t="s">
        <v>573</v>
      </c>
      <c r="H145" s="207">
        <v>800</v>
      </c>
    </row>
    <row r="146" spans="1:8" ht="29.25" thickBot="1" x14ac:dyDescent="0.3">
      <c r="A146" s="226" t="s">
        <v>2348</v>
      </c>
      <c r="B146" s="200" t="s">
        <v>2144</v>
      </c>
      <c r="C146" s="200"/>
      <c r="D146" s="200" t="s">
        <v>568</v>
      </c>
      <c r="E146" s="200" t="s">
        <v>983</v>
      </c>
      <c r="F146" s="200" t="s">
        <v>984</v>
      </c>
      <c r="G146" s="200" t="s">
        <v>985</v>
      </c>
      <c r="H146" s="207">
        <v>800</v>
      </c>
    </row>
    <row r="147" spans="1:8" ht="29.25" thickBot="1" x14ac:dyDescent="0.3">
      <c r="A147" s="226" t="s">
        <v>2348</v>
      </c>
      <c r="B147" s="200" t="s">
        <v>2144</v>
      </c>
      <c r="C147" s="200"/>
      <c r="D147" s="200" t="s">
        <v>568</v>
      </c>
      <c r="E147" s="200" t="s">
        <v>2152</v>
      </c>
      <c r="F147" s="200"/>
      <c r="G147" s="200"/>
      <c r="H147" s="207">
        <v>800</v>
      </c>
    </row>
    <row r="148" spans="1:8" ht="29.25" thickBot="1" x14ac:dyDescent="0.3">
      <c r="A148" s="226" t="s">
        <v>2348</v>
      </c>
      <c r="B148" s="200" t="s">
        <v>2144</v>
      </c>
      <c r="C148" s="200"/>
      <c r="D148" s="200" t="s">
        <v>568</v>
      </c>
      <c r="E148" s="200" t="s">
        <v>2153</v>
      </c>
      <c r="F148" s="200" t="s">
        <v>2154</v>
      </c>
      <c r="G148" s="200" t="s">
        <v>2155</v>
      </c>
      <c r="H148" s="207">
        <v>800</v>
      </c>
    </row>
    <row r="149" spans="1:8" ht="29.25" thickBot="1" x14ac:dyDescent="0.3">
      <c r="A149" s="226" t="s">
        <v>2348</v>
      </c>
      <c r="B149" s="200" t="s">
        <v>2144</v>
      </c>
      <c r="C149" s="200"/>
      <c r="D149" s="200" t="s">
        <v>568</v>
      </c>
      <c r="E149" s="200" t="s">
        <v>986</v>
      </c>
      <c r="F149" s="200" t="s">
        <v>987</v>
      </c>
      <c r="G149" s="200" t="s">
        <v>988</v>
      </c>
      <c r="H149" s="207">
        <v>800</v>
      </c>
    </row>
    <row r="150" spans="1:8" ht="29.25" thickBot="1" x14ac:dyDescent="0.3">
      <c r="A150" s="226" t="s">
        <v>2348</v>
      </c>
      <c r="B150" s="200" t="s">
        <v>2144</v>
      </c>
      <c r="C150" s="200"/>
      <c r="D150" s="200" t="s">
        <v>568</v>
      </c>
      <c r="E150" s="200" t="s">
        <v>2156</v>
      </c>
      <c r="F150" s="200" t="s">
        <v>2157</v>
      </c>
      <c r="G150" s="200" t="s">
        <v>2157</v>
      </c>
      <c r="H150" s="207">
        <v>800</v>
      </c>
    </row>
    <row r="151" spans="1:8" ht="29.25" thickBot="1" x14ac:dyDescent="0.3">
      <c r="A151" s="226" t="s">
        <v>2348</v>
      </c>
      <c r="B151" s="200" t="s">
        <v>2144</v>
      </c>
      <c r="C151" s="200"/>
      <c r="D151" s="200" t="s">
        <v>568</v>
      </c>
      <c r="E151" s="200" t="s">
        <v>2158</v>
      </c>
      <c r="F151" s="200" t="s">
        <v>2159</v>
      </c>
      <c r="G151" s="200" t="s">
        <v>2160</v>
      </c>
      <c r="H151" s="207">
        <v>800</v>
      </c>
    </row>
    <row r="152" spans="1:8" ht="29.25" thickBot="1" x14ac:dyDescent="0.3">
      <c r="A152" s="226" t="s">
        <v>2348</v>
      </c>
      <c r="B152" s="200" t="s">
        <v>2144</v>
      </c>
      <c r="C152" s="200"/>
      <c r="D152" s="200" t="s">
        <v>568</v>
      </c>
      <c r="E152" s="200" t="s">
        <v>2161</v>
      </c>
      <c r="F152" s="200" t="s">
        <v>2162</v>
      </c>
      <c r="G152" s="200" t="s">
        <v>2163</v>
      </c>
      <c r="H152" s="207">
        <v>800</v>
      </c>
    </row>
    <row r="153" spans="1:8" ht="29.25" thickBot="1" x14ac:dyDescent="0.3">
      <c r="A153" s="226" t="s">
        <v>2348</v>
      </c>
      <c r="B153" s="200" t="s">
        <v>2144</v>
      </c>
      <c r="C153" s="200"/>
      <c r="D153" s="200" t="s">
        <v>568</v>
      </c>
      <c r="E153" s="200" t="s">
        <v>2164</v>
      </c>
      <c r="F153" s="200" t="s">
        <v>2165</v>
      </c>
      <c r="G153" s="200" t="s">
        <v>2166</v>
      </c>
      <c r="H153" s="207">
        <v>800</v>
      </c>
    </row>
    <row r="154" spans="1:8" ht="29.25" thickBot="1" x14ac:dyDescent="0.3">
      <c r="A154" s="226" t="s">
        <v>2348</v>
      </c>
      <c r="B154" s="200" t="s">
        <v>2144</v>
      </c>
      <c r="C154" s="200"/>
      <c r="D154" s="200" t="s">
        <v>568</v>
      </c>
      <c r="E154" s="200" t="s">
        <v>588</v>
      </c>
      <c r="F154" s="200" t="s">
        <v>589</v>
      </c>
      <c r="G154" s="200" t="s">
        <v>590</v>
      </c>
      <c r="H154" s="207">
        <v>800</v>
      </c>
    </row>
    <row r="155" spans="1:8" ht="29.25" thickBot="1" x14ac:dyDescent="0.3">
      <c r="A155" s="226" t="s">
        <v>2348</v>
      </c>
      <c r="B155" s="200" t="s">
        <v>2144</v>
      </c>
      <c r="C155" s="200"/>
      <c r="D155" s="200" t="s">
        <v>568</v>
      </c>
      <c r="E155" s="200" t="s">
        <v>989</v>
      </c>
      <c r="F155" s="200" t="s">
        <v>990</v>
      </c>
      <c r="G155" s="200" t="s">
        <v>991</v>
      </c>
      <c r="H155" s="207">
        <v>800</v>
      </c>
    </row>
    <row r="156" spans="1:8" ht="29.25" thickBot="1" x14ac:dyDescent="0.3">
      <c r="A156" s="226" t="s">
        <v>2348</v>
      </c>
      <c r="B156" s="200" t="s">
        <v>2144</v>
      </c>
      <c r="C156" s="200"/>
      <c r="D156" s="200" t="s">
        <v>568</v>
      </c>
      <c r="E156" s="200" t="s">
        <v>591</v>
      </c>
      <c r="F156" s="200" t="s">
        <v>592</v>
      </c>
      <c r="G156" s="200" t="s">
        <v>593</v>
      </c>
      <c r="H156" s="207">
        <v>800</v>
      </c>
    </row>
    <row r="157" spans="1:8" ht="29.25" thickBot="1" x14ac:dyDescent="0.3">
      <c r="A157" s="226" t="s">
        <v>2348</v>
      </c>
      <c r="B157" s="200" t="s">
        <v>2144</v>
      </c>
      <c r="C157" s="200"/>
      <c r="D157" s="200" t="s">
        <v>568</v>
      </c>
      <c r="E157" s="200" t="s">
        <v>2167</v>
      </c>
      <c r="F157" s="200" t="s">
        <v>2168</v>
      </c>
      <c r="G157" s="200" t="s">
        <v>2169</v>
      </c>
      <c r="H157" s="207">
        <v>800</v>
      </c>
    </row>
    <row r="158" spans="1:8" ht="29.25" thickBot="1" x14ac:dyDescent="0.3">
      <c r="A158" s="226" t="s">
        <v>2348</v>
      </c>
      <c r="B158" s="200" t="s">
        <v>2144</v>
      </c>
      <c r="C158" s="200"/>
      <c r="D158" s="200" t="s">
        <v>568</v>
      </c>
      <c r="E158" s="200" t="s">
        <v>574</v>
      </c>
      <c r="F158" s="200" t="s">
        <v>575</v>
      </c>
      <c r="G158" s="200" t="s">
        <v>576</v>
      </c>
      <c r="H158" s="207">
        <v>800</v>
      </c>
    </row>
    <row r="159" spans="1:8" ht="29.25" thickBot="1" x14ac:dyDescent="0.3">
      <c r="A159" s="226" t="s">
        <v>2348</v>
      </c>
      <c r="B159" s="200" t="s">
        <v>2144</v>
      </c>
      <c r="C159" s="200"/>
      <c r="D159" s="200" t="s">
        <v>568</v>
      </c>
      <c r="E159" s="200" t="s">
        <v>2170</v>
      </c>
      <c r="F159" s="200" t="s">
        <v>2171</v>
      </c>
      <c r="G159" s="200" t="s">
        <v>2172</v>
      </c>
      <c r="H159" s="207">
        <v>800</v>
      </c>
    </row>
    <row r="160" spans="1:8" ht="29.25" thickBot="1" x14ac:dyDescent="0.3">
      <c r="A160" s="226" t="s">
        <v>2348</v>
      </c>
      <c r="B160" s="200" t="s">
        <v>2144</v>
      </c>
      <c r="C160" s="200"/>
      <c r="D160" s="200" t="s">
        <v>568</v>
      </c>
      <c r="E160" s="200" t="s">
        <v>2173</v>
      </c>
      <c r="F160" s="200" t="s">
        <v>2174</v>
      </c>
      <c r="G160" s="200" t="s">
        <v>2175</v>
      </c>
      <c r="H160" s="207">
        <v>800</v>
      </c>
    </row>
    <row r="161" spans="1:8" ht="29.25" thickBot="1" x14ac:dyDescent="0.3">
      <c r="A161" s="226" t="s">
        <v>2348</v>
      </c>
      <c r="B161" s="200" t="s">
        <v>2144</v>
      </c>
      <c r="C161" s="200"/>
      <c r="D161" s="200" t="s">
        <v>568</v>
      </c>
      <c r="E161" s="200" t="s">
        <v>2176</v>
      </c>
      <c r="F161" s="200" t="s">
        <v>2177</v>
      </c>
      <c r="G161" s="200" t="s">
        <v>2177</v>
      </c>
      <c r="H161" s="207">
        <v>800</v>
      </c>
    </row>
    <row r="162" spans="1:8" ht="29.25" thickBot="1" x14ac:dyDescent="0.3">
      <c r="A162" s="226" t="s">
        <v>2348</v>
      </c>
      <c r="B162" s="200" t="s">
        <v>2144</v>
      </c>
      <c r="C162" s="200"/>
      <c r="D162" s="200" t="s">
        <v>568</v>
      </c>
      <c r="E162" s="200" t="s">
        <v>992</v>
      </c>
      <c r="F162" s="200" t="s">
        <v>993</v>
      </c>
      <c r="G162" s="200" t="s">
        <v>994</v>
      </c>
      <c r="H162" s="207">
        <v>800</v>
      </c>
    </row>
    <row r="163" spans="1:8" ht="29.25" thickBot="1" x14ac:dyDescent="0.3">
      <c r="A163" s="226" t="s">
        <v>2348</v>
      </c>
      <c r="B163" s="200" t="s">
        <v>2144</v>
      </c>
      <c r="C163" s="200"/>
      <c r="D163" s="200" t="s">
        <v>568</v>
      </c>
      <c r="E163" s="200" t="s">
        <v>2178</v>
      </c>
      <c r="F163" s="200" t="s">
        <v>2179</v>
      </c>
      <c r="G163" s="200" t="s">
        <v>2180</v>
      </c>
      <c r="H163" s="207">
        <v>800</v>
      </c>
    </row>
    <row r="164" spans="1:8" ht="29.25" thickBot="1" x14ac:dyDescent="0.3">
      <c r="A164" s="226" t="s">
        <v>2348</v>
      </c>
      <c r="B164" s="200" t="s">
        <v>2144</v>
      </c>
      <c r="C164" s="200"/>
      <c r="D164" s="200" t="s">
        <v>568</v>
      </c>
      <c r="E164" s="200" t="s">
        <v>2181</v>
      </c>
      <c r="F164" s="200" t="s">
        <v>2182</v>
      </c>
      <c r="G164" s="200" t="s">
        <v>2183</v>
      </c>
      <c r="H164" s="207">
        <v>800</v>
      </c>
    </row>
    <row r="165" spans="1:8" ht="29.25" thickBot="1" x14ac:dyDescent="0.3">
      <c r="A165" s="226" t="s">
        <v>2348</v>
      </c>
      <c r="B165" s="200" t="s">
        <v>2144</v>
      </c>
      <c r="C165" s="200"/>
      <c r="D165" s="200" t="s">
        <v>568</v>
      </c>
      <c r="E165" s="200" t="s">
        <v>998</v>
      </c>
      <c r="F165" s="200" t="s">
        <v>999</v>
      </c>
      <c r="G165" s="200" t="s">
        <v>1000</v>
      </c>
      <c r="H165" s="207">
        <v>800</v>
      </c>
    </row>
    <row r="166" spans="1:8" ht="29.25" thickBot="1" x14ac:dyDescent="0.3">
      <c r="A166" s="226" t="s">
        <v>2349</v>
      </c>
      <c r="B166" s="200" t="s">
        <v>2144</v>
      </c>
      <c r="C166" s="200"/>
      <c r="D166" s="200" t="s">
        <v>568</v>
      </c>
      <c r="E166" s="200" t="s">
        <v>2145</v>
      </c>
      <c r="F166" s="200" t="s">
        <v>2146</v>
      </c>
      <c r="G166" s="200" t="s">
        <v>2147</v>
      </c>
      <c r="H166" s="207">
        <v>15000</v>
      </c>
    </row>
    <row r="167" spans="1:8" ht="29.25" thickBot="1" x14ac:dyDescent="0.3">
      <c r="A167" s="226" t="s">
        <v>2350</v>
      </c>
      <c r="B167" s="200"/>
      <c r="C167" s="200" t="s">
        <v>1984</v>
      </c>
      <c r="D167" s="200" t="s">
        <v>1003</v>
      </c>
      <c r="E167" s="200"/>
      <c r="F167" s="200"/>
      <c r="G167" s="200"/>
      <c r="H167" s="207">
        <v>3299</v>
      </c>
    </row>
    <row r="168" spans="1:8" ht="29.25" thickBot="1" x14ac:dyDescent="0.3">
      <c r="A168" s="226" t="s">
        <v>2351</v>
      </c>
      <c r="B168" s="200" t="s">
        <v>2188</v>
      </c>
      <c r="C168" s="200"/>
      <c r="D168" s="200" t="s">
        <v>568</v>
      </c>
      <c r="E168" s="200" t="s">
        <v>2352</v>
      </c>
      <c r="F168" s="200" t="s">
        <v>2353</v>
      </c>
      <c r="G168" s="200" t="s">
        <v>2354</v>
      </c>
      <c r="H168" s="207">
        <v>7600</v>
      </c>
    </row>
    <row r="169" spans="1:8" ht="29.25" thickBot="1" x14ac:dyDescent="0.3">
      <c r="A169" s="226" t="s">
        <v>2355</v>
      </c>
      <c r="B169" s="200" t="s">
        <v>2212</v>
      </c>
      <c r="C169" s="200"/>
      <c r="D169" s="200" t="s">
        <v>568</v>
      </c>
      <c r="E169" s="200" t="s">
        <v>2356</v>
      </c>
      <c r="F169" s="200"/>
      <c r="G169" s="200" t="s">
        <v>2357</v>
      </c>
      <c r="H169" s="207">
        <v>4408</v>
      </c>
    </row>
    <row r="170" spans="1:8" ht="43.5" thickBot="1" x14ac:dyDescent="0.3">
      <c r="A170" s="226" t="s">
        <v>2358</v>
      </c>
      <c r="B170" s="200" t="s">
        <v>1001</v>
      </c>
      <c r="C170" s="200"/>
      <c r="D170" s="200" t="s">
        <v>568</v>
      </c>
      <c r="E170" s="200" t="s">
        <v>1993</v>
      </c>
      <c r="F170" s="200" t="s">
        <v>1994</v>
      </c>
      <c r="G170" s="200" t="s">
        <v>1995</v>
      </c>
      <c r="H170" s="207">
        <v>135</v>
      </c>
    </row>
    <row r="171" spans="1:8" ht="43.5" thickBot="1" x14ac:dyDescent="0.3">
      <c r="A171" s="226" t="s">
        <v>2359</v>
      </c>
      <c r="B171" s="200" t="s">
        <v>1001</v>
      </c>
      <c r="C171" s="200"/>
      <c r="D171" s="200" t="s">
        <v>568</v>
      </c>
      <c r="E171" s="200" t="s">
        <v>1993</v>
      </c>
      <c r="F171" s="200" t="s">
        <v>1994</v>
      </c>
      <c r="G171" s="200" t="s">
        <v>1995</v>
      </c>
      <c r="H171" s="207">
        <v>185</v>
      </c>
    </row>
    <row r="172" spans="1:8" ht="43.5" thickBot="1" x14ac:dyDescent="0.3">
      <c r="A172" s="226" t="s">
        <v>2360</v>
      </c>
      <c r="B172" s="200" t="s">
        <v>1001</v>
      </c>
      <c r="C172" s="200"/>
      <c r="D172" s="200" t="s">
        <v>568</v>
      </c>
      <c r="E172" s="200" t="s">
        <v>1993</v>
      </c>
      <c r="F172" s="200" t="s">
        <v>1994</v>
      </c>
      <c r="G172" s="200" t="s">
        <v>1995</v>
      </c>
      <c r="H172" s="207">
        <v>512</v>
      </c>
    </row>
    <row r="173" spans="1:8" ht="43.5" thickBot="1" x14ac:dyDescent="0.3">
      <c r="A173" s="226" t="s">
        <v>2361</v>
      </c>
      <c r="B173" s="200" t="s">
        <v>1001</v>
      </c>
      <c r="C173" s="200"/>
      <c r="D173" s="200" t="s">
        <v>568</v>
      </c>
      <c r="E173" s="200" t="s">
        <v>1993</v>
      </c>
      <c r="F173" s="200" t="s">
        <v>1994</v>
      </c>
      <c r="G173" s="200" t="s">
        <v>1995</v>
      </c>
      <c r="H173" s="207">
        <v>33.6</v>
      </c>
    </row>
    <row r="174" spans="1:8" ht="43.5" thickBot="1" x14ac:dyDescent="0.3">
      <c r="A174" s="226" t="s">
        <v>2362</v>
      </c>
      <c r="B174" s="200" t="s">
        <v>1001</v>
      </c>
      <c r="C174" s="200"/>
      <c r="D174" s="200" t="s">
        <v>568</v>
      </c>
      <c r="E174" s="200" t="s">
        <v>2363</v>
      </c>
      <c r="F174" s="200" t="s">
        <v>2364</v>
      </c>
      <c r="G174" s="200" t="s">
        <v>2365</v>
      </c>
      <c r="H174" s="207">
        <v>1400</v>
      </c>
    </row>
    <row r="175" spans="1:8" ht="43.5" thickBot="1" x14ac:dyDescent="0.3">
      <c r="A175" s="226" t="s">
        <v>2366</v>
      </c>
      <c r="B175" s="200" t="s">
        <v>1001</v>
      </c>
      <c r="C175" s="200"/>
      <c r="D175" s="200" t="s">
        <v>568</v>
      </c>
      <c r="E175" s="200" t="s">
        <v>2230</v>
      </c>
      <c r="F175" s="200" t="s">
        <v>2231</v>
      </c>
      <c r="G175" s="200" t="s">
        <v>2232</v>
      </c>
      <c r="H175" s="207">
        <v>500</v>
      </c>
    </row>
    <row r="176" spans="1:8" ht="43.5" thickBot="1" x14ac:dyDescent="0.3">
      <c r="A176" s="226" t="s">
        <v>2367</v>
      </c>
      <c r="B176" s="200" t="s">
        <v>1001</v>
      </c>
      <c r="C176" s="200"/>
      <c r="D176" s="200" t="s">
        <v>568</v>
      </c>
      <c r="E176" s="200" t="s">
        <v>2368</v>
      </c>
      <c r="F176" s="200" t="s">
        <v>2193</v>
      </c>
      <c r="G176" s="200" t="s">
        <v>2194</v>
      </c>
      <c r="H176" s="207">
        <v>497.5</v>
      </c>
    </row>
    <row r="177" spans="1:8" ht="43.5" thickBot="1" x14ac:dyDescent="0.3">
      <c r="A177" s="226" t="s">
        <v>2369</v>
      </c>
      <c r="B177" s="200" t="s">
        <v>1001</v>
      </c>
      <c r="C177" s="200"/>
      <c r="D177" s="200" t="s">
        <v>568</v>
      </c>
      <c r="E177" s="200" t="s">
        <v>2230</v>
      </c>
      <c r="F177" s="200" t="s">
        <v>2231</v>
      </c>
      <c r="G177" s="200" t="s">
        <v>2232</v>
      </c>
      <c r="H177" s="207">
        <v>1954</v>
      </c>
    </row>
    <row r="178" spans="1:8" ht="29.25" thickBot="1" x14ac:dyDescent="0.3">
      <c r="A178" s="226" t="s">
        <v>2370</v>
      </c>
      <c r="B178" s="200" t="s">
        <v>2144</v>
      </c>
      <c r="C178" s="200"/>
      <c r="D178" s="200" t="s">
        <v>568</v>
      </c>
      <c r="E178" s="200" t="s">
        <v>2161</v>
      </c>
      <c r="F178" s="200" t="s">
        <v>2162</v>
      </c>
      <c r="G178" s="200" t="s">
        <v>2163</v>
      </c>
      <c r="H178" s="207">
        <v>1763</v>
      </c>
    </row>
    <row r="179" spans="1:8" ht="29.25" thickBot="1" x14ac:dyDescent="0.3">
      <c r="A179" s="226" t="s">
        <v>2371</v>
      </c>
      <c r="B179" s="200" t="s">
        <v>2188</v>
      </c>
      <c r="C179" s="200"/>
      <c r="D179" s="200" t="s">
        <v>568</v>
      </c>
      <c r="E179" s="200" t="s">
        <v>2372</v>
      </c>
      <c r="F179" s="200" t="s">
        <v>2373</v>
      </c>
      <c r="G179" s="200" t="s">
        <v>2374</v>
      </c>
      <c r="H179" s="207">
        <v>1990</v>
      </c>
    </row>
    <row r="180" spans="1:8" ht="29.25" thickBot="1" x14ac:dyDescent="0.3">
      <c r="A180" s="226" t="s">
        <v>2375</v>
      </c>
      <c r="B180" s="200" t="s">
        <v>2188</v>
      </c>
      <c r="C180" s="200"/>
      <c r="D180" s="200" t="s">
        <v>568</v>
      </c>
      <c r="E180" s="200" t="s">
        <v>2376</v>
      </c>
      <c r="F180" s="200" t="s">
        <v>2377</v>
      </c>
      <c r="G180" s="200" t="s">
        <v>2377</v>
      </c>
      <c r="H180" s="207">
        <v>620.95000000000005</v>
      </c>
    </row>
    <row r="181" spans="1:8" ht="29.25" thickBot="1" x14ac:dyDescent="0.3">
      <c r="A181" s="226" t="s">
        <v>2378</v>
      </c>
      <c r="B181" s="200" t="s">
        <v>2188</v>
      </c>
      <c r="C181" s="200"/>
      <c r="D181" s="200" t="s">
        <v>568</v>
      </c>
      <c r="E181" s="200" t="s">
        <v>2379</v>
      </c>
      <c r="F181" s="200" t="s">
        <v>1004</v>
      </c>
      <c r="G181" s="200" t="s">
        <v>1005</v>
      </c>
      <c r="H181" s="207">
        <v>552</v>
      </c>
    </row>
    <row r="182" spans="1:8" ht="29.25" thickBot="1" x14ac:dyDescent="0.3">
      <c r="A182" s="226" t="s">
        <v>2380</v>
      </c>
      <c r="B182" s="200" t="s">
        <v>2188</v>
      </c>
      <c r="C182" s="200"/>
      <c r="D182" s="200" t="s">
        <v>568</v>
      </c>
      <c r="E182" s="200" t="s">
        <v>2381</v>
      </c>
      <c r="F182" s="200" t="s">
        <v>2382</v>
      </c>
      <c r="G182" s="200" t="s">
        <v>2383</v>
      </c>
      <c r="H182" s="207">
        <v>300</v>
      </c>
    </row>
    <row r="183" spans="1:8" ht="29.25" thickBot="1" x14ac:dyDescent="0.3">
      <c r="A183" s="226" t="s">
        <v>1978</v>
      </c>
      <c r="B183" s="200" t="s">
        <v>2188</v>
      </c>
      <c r="C183" s="200"/>
      <c r="D183" s="200" t="s">
        <v>568</v>
      </c>
      <c r="E183" s="200" t="s">
        <v>2384</v>
      </c>
      <c r="F183" s="200" t="s">
        <v>2385</v>
      </c>
      <c r="G183" s="200" t="s">
        <v>2386</v>
      </c>
      <c r="H183" s="207">
        <v>165</v>
      </c>
    </row>
    <row r="184" spans="1:8" ht="29.25" thickBot="1" x14ac:dyDescent="0.3">
      <c r="A184" s="226" t="s">
        <v>2387</v>
      </c>
      <c r="B184" s="200"/>
      <c r="C184" s="200" t="s">
        <v>1984</v>
      </c>
      <c r="D184" s="200" t="s">
        <v>1003</v>
      </c>
      <c r="E184" s="200" t="s">
        <v>2388</v>
      </c>
      <c r="F184" s="200" t="s">
        <v>2389</v>
      </c>
      <c r="G184" s="200" t="s">
        <v>2390</v>
      </c>
      <c r="H184" s="207">
        <v>4000</v>
      </c>
    </row>
    <row r="185" spans="1:8" ht="29.25" thickBot="1" x14ac:dyDescent="0.3">
      <c r="A185" s="226" t="s">
        <v>2391</v>
      </c>
      <c r="B185" s="200" t="s">
        <v>2144</v>
      </c>
      <c r="C185" s="200"/>
      <c r="D185" s="200" t="s">
        <v>568</v>
      </c>
      <c r="E185" s="200" t="s">
        <v>2156</v>
      </c>
      <c r="F185" s="200"/>
      <c r="G185" s="200" t="s">
        <v>2157</v>
      </c>
      <c r="H185" s="207">
        <v>1500</v>
      </c>
    </row>
    <row r="186" spans="1:8" ht="29.25" thickBot="1" x14ac:dyDescent="0.3">
      <c r="A186" s="226" t="s">
        <v>2392</v>
      </c>
      <c r="B186" s="200" t="s">
        <v>2212</v>
      </c>
      <c r="C186" s="200"/>
      <c r="D186" s="200" t="s">
        <v>568</v>
      </c>
      <c r="E186" s="200" t="s">
        <v>2393</v>
      </c>
      <c r="F186" s="200" t="s">
        <v>2394</v>
      </c>
      <c r="G186" s="200" t="s">
        <v>2395</v>
      </c>
      <c r="H186" s="207">
        <v>5000</v>
      </c>
    </row>
    <row r="187" spans="1:8" ht="29.25" thickBot="1" x14ac:dyDescent="0.3">
      <c r="A187" s="226" t="s">
        <v>2396</v>
      </c>
      <c r="B187" s="200" t="s">
        <v>2188</v>
      </c>
      <c r="C187" s="200"/>
      <c r="D187" s="200" t="s">
        <v>568</v>
      </c>
      <c r="E187" s="200" t="s">
        <v>2397</v>
      </c>
      <c r="F187" s="200"/>
      <c r="G187" s="200" t="s">
        <v>2398</v>
      </c>
      <c r="H187" s="207">
        <v>3173</v>
      </c>
    </row>
    <row r="188" spans="1:8" ht="57.75" thickBot="1" x14ac:dyDescent="0.3">
      <c r="A188" s="226" t="s">
        <v>2399</v>
      </c>
      <c r="B188" s="200" t="s">
        <v>1001</v>
      </c>
      <c r="C188" s="200"/>
      <c r="D188" s="200" t="s">
        <v>568</v>
      </c>
      <c r="E188" s="200" t="s">
        <v>2131</v>
      </c>
      <c r="F188" s="200" t="s">
        <v>2132</v>
      </c>
      <c r="G188" s="200" t="s">
        <v>2133</v>
      </c>
      <c r="H188" s="207">
        <v>1000</v>
      </c>
    </row>
    <row r="189" spans="1:8" ht="43.5" thickBot="1" x14ac:dyDescent="0.3">
      <c r="A189" s="226" t="s">
        <v>2400</v>
      </c>
      <c r="B189" s="200" t="s">
        <v>1001</v>
      </c>
      <c r="C189" s="200"/>
      <c r="D189" s="200" t="s">
        <v>568</v>
      </c>
      <c r="E189" s="200" t="s">
        <v>2135</v>
      </c>
      <c r="F189" s="200" t="s">
        <v>2136</v>
      </c>
      <c r="G189" s="200" t="s">
        <v>2137</v>
      </c>
      <c r="H189" s="207">
        <v>1400</v>
      </c>
    </row>
    <row r="190" spans="1:8" ht="57.75" thickBot="1" x14ac:dyDescent="0.3">
      <c r="A190" s="226" t="s">
        <v>2401</v>
      </c>
      <c r="B190" s="200" t="s">
        <v>1001</v>
      </c>
      <c r="C190" s="200"/>
      <c r="D190" s="200" t="s">
        <v>568</v>
      </c>
      <c r="E190" s="200" t="s">
        <v>1979</v>
      </c>
      <c r="F190" s="200" t="s">
        <v>1980</v>
      </c>
      <c r="G190" s="200" t="s">
        <v>1002</v>
      </c>
      <c r="H190" s="207">
        <v>900</v>
      </c>
    </row>
    <row r="191" spans="1:8" ht="57.75" thickBot="1" x14ac:dyDescent="0.3">
      <c r="A191" s="226" t="s">
        <v>2402</v>
      </c>
      <c r="B191" s="200" t="s">
        <v>1001</v>
      </c>
      <c r="C191" s="200"/>
      <c r="D191" s="200" t="s">
        <v>568</v>
      </c>
      <c r="E191" s="200" t="s">
        <v>2140</v>
      </c>
      <c r="F191" s="200" t="s">
        <v>2141</v>
      </c>
      <c r="G191" s="200" t="s">
        <v>2142</v>
      </c>
      <c r="H191" s="207">
        <v>1000</v>
      </c>
    </row>
    <row r="192" spans="1:8" ht="29.25" thickBot="1" x14ac:dyDescent="0.3">
      <c r="A192" s="226" t="s">
        <v>2403</v>
      </c>
      <c r="B192" s="200"/>
      <c r="C192" s="200" t="s">
        <v>1984</v>
      </c>
      <c r="D192" s="200" t="s">
        <v>1003</v>
      </c>
      <c r="E192" s="200" t="s">
        <v>2404</v>
      </c>
      <c r="F192" s="200" t="s">
        <v>2405</v>
      </c>
      <c r="G192" s="200" t="s">
        <v>2406</v>
      </c>
      <c r="H192" s="207">
        <v>10000</v>
      </c>
    </row>
    <row r="193" spans="1:8" ht="29.25" thickBot="1" x14ac:dyDescent="0.3">
      <c r="A193" s="226" t="s">
        <v>2407</v>
      </c>
      <c r="B193" s="200"/>
      <c r="C193" s="200" t="s">
        <v>1984</v>
      </c>
      <c r="D193" s="200" t="s">
        <v>1003</v>
      </c>
      <c r="E193" s="200" t="s">
        <v>2408</v>
      </c>
      <c r="F193" s="200" t="s">
        <v>2409</v>
      </c>
      <c r="G193" s="200" t="s">
        <v>2410</v>
      </c>
      <c r="H193" s="207">
        <v>6345</v>
      </c>
    </row>
    <row r="194" spans="1:8" ht="29.25" thickBot="1" x14ac:dyDescent="0.3">
      <c r="A194" s="226" t="s">
        <v>2407</v>
      </c>
      <c r="B194" s="200"/>
      <c r="C194" s="200" t="s">
        <v>1984</v>
      </c>
      <c r="D194" s="200" t="s">
        <v>1003</v>
      </c>
      <c r="E194" s="200" t="s">
        <v>995</v>
      </c>
      <c r="F194" s="200" t="s">
        <v>996</v>
      </c>
      <c r="G194" s="200" t="s">
        <v>997</v>
      </c>
      <c r="H194" s="207">
        <v>3172.5</v>
      </c>
    </row>
    <row r="195" spans="1:8" ht="29.25" thickBot="1" x14ac:dyDescent="0.3">
      <c r="A195" s="226" t="s">
        <v>2407</v>
      </c>
      <c r="B195" s="200"/>
      <c r="C195" s="200" t="s">
        <v>1984</v>
      </c>
      <c r="D195" s="200" t="s">
        <v>1003</v>
      </c>
      <c r="E195" s="200" t="s">
        <v>2411</v>
      </c>
      <c r="F195" s="200" t="s">
        <v>2412</v>
      </c>
      <c r="G195" s="200" t="s">
        <v>2413</v>
      </c>
      <c r="H195" s="207">
        <v>3172.5</v>
      </c>
    </row>
    <row r="196" spans="1:8" ht="29.25" thickBot="1" x14ac:dyDescent="0.3">
      <c r="A196" s="226" t="s">
        <v>2407</v>
      </c>
      <c r="B196" s="200"/>
      <c r="C196" s="200" t="s">
        <v>1984</v>
      </c>
      <c r="D196" s="200" t="s">
        <v>1003</v>
      </c>
      <c r="E196" s="200" t="s">
        <v>2414</v>
      </c>
      <c r="F196" s="200" t="s">
        <v>2415</v>
      </c>
      <c r="G196" s="200" t="s">
        <v>2416</v>
      </c>
      <c r="H196" s="207">
        <v>3172.5</v>
      </c>
    </row>
    <row r="197" spans="1:8" ht="29.25" thickBot="1" x14ac:dyDescent="0.3">
      <c r="A197" s="226" t="s">
        <v>2407</v>
      </c>
      <c r="B197" s="200"/>
      <c r="C197" s="200" t="s">
        <v>1984</v>
      </c>
      <c r="D197" s="200" t="s">
        <v>1003</v>
      </c>
      <c r="E197" s="200" t="s">
        <v>2417</v>
      </c>
      <c r="F197" s="200" t="s">
        <v>2418</v>
      </c>
      <c r="G197" s="200" t="s">
        <v>2419</v>
      </c>
      <c r="H197" s="207">
        <v>3172.5</v>
      </c>
    </row>
    <row r="198" spans="1:8" ht="29.25" thickBot="1" x14ac:dyDescent="0.3">
      <c r="A198" s="226" t="s">
        <v>2407</v>
      </c>
      <c r="B198" s="200"/>
      <c r="C198" s="200" t="s">
        <v>1984</v>
      </c>
      <c r="D198" s="200" t="s">
        <v>1003</v>
      </c>
      <c r="E198" s="200" t="s">
        <v>2420</v>
      </c>
      <c r="F198" s="200"/>
      <c r="G198" s="200" t="s">
        <v>2421</v>
      </c>
      <c r="H198" s="207">
        <v>3172.5</v>
      </c>
    </row>
    <row r="199" spans="1:8" ht="29.25" thickBot="1" x14ac:dyDescent="0.3">
      <c r="A199" s="226" t="s">
        <v>2407</v>
      </c>
      <c r="B199" s="200"/>
      <c r="C199" s="200" t="s">
        <v>1984</v>
      </c>
      <c r="D199" s="200" t="s">
        <v>1003</v>
      </c>
      <c r="E199" s="200" t="s">
        <v>2422</v>
      </c>
      <c r="F199" s="200"/>
      <c r="G199" s="200" t="s">
        <v>2423</v>
      </c>
      <c r="H199" s="207">
        <v>3172.5</v>
      </c>
    </row>
    <row r="200" spans="1:8" ht="29.25" thickBot="1" x14ac:dyDescent="0.3">
      <c r="A200" s="226" t="s">
        <v>2407</v>
      </c>
      <c r="B200" s="200"/>
      <c r="C200" s="200" t="s">
        <v>1984</v>
      </c>
      <c r="D200" s="200" t="s">
        <v>1003</v>
      </c>
      <c r="E200" s="200" t="s">
        <v>2424</v>
      </c>
      <c r="F200" s="200" t="s">
        <v>2425</v>
      </c>
      <c r="G200" s="200" t="s">
        <v>2426</v>
      </c>
      <c r="H200" s="207">
        <v>3172.5</v>
      </c>
    </row>
    <row r="201" spans="1:8" ht="29.25" thickBot="1" x14ac:dyDescent="0.3">
      <c r="A201" s="226" t="s">
        <v>2407</v>
      </c>
      <c r="B201" s="200"/>
      <c r="C201" s="200" t="s">
        <v>1984</v>
      </c>
      <c r="D201" s="200" t="s">
        <v>1003</v>
      </c>
      <c r="E201" s="200" t="s">
        <v>2427</v>
      </c>
      <c r="F201" s="200" t="s">
        <v>2428</v>
      </c>
      <c r="G201" s="200" t="s">
        <v>2429</v>
      </c>
      <c r="H201" s="207">
        <v>3172.5</v>
      </c>
    </row>
    <row r="202" spans="1:8" ht="29.25" thickBot="1" x14ac:dyDescent="0.3">
      <c r="A202" s="226" t="s">
        <v>2407</v>
      </c>
      <c r="B202" s="200"/>
      <c r="C202" s="200" t="s">
        <v>1984</v>
      </c>
      <c r="D202" s="200" t="s">
        <v>1003</v>
      </c>
      <c r="E202" s="200" t="s">
        <v>2430</v>
      </c>
      <c r="F202" s="200" t="s">
        <v>2431</v>
      </c>
      <c r="G202" s="200" t="s">
        <v>2432</v>
      </c>
      <c r="H202" s="207">
        <v>3172.5</v>
      </c>
    </row>
    <row r="203" spans="1:8" ht="29.25" thickBot="1" x14ac:dyDescent="0.3">
      <c r="A203" s="226" t="s">
        <v>2407</v>
      </c>
      <c r="B203" s="200"/>
      <c r="C203" s="200" t="s">
        <v>1984</v>
      </c>
      <c r="D203" s="200" t="s">
        <v>1003</v>
      </c>
      <c r="E203" s="200" t="s">
        <v>2433</v>
      </c>
      <c r="F203" s="200" t="s">
        <v>2434</v>
      </c>
      <c r="G203" s="200" t="s">
        <v>2435</v>
      </c>
      <c r="H203" s="207">
        <v>3172.5</v>
      </c>
    </row>
    <row r="204" spans="1:8" ht="29.25" thickBot="1" x14ac:dyDescent="0.3">
      <c r="A204" s="226" t="s">
        <v>2407</v>
      </c>
      <c r="B204" s="200"/>
      <c r="C204" s="200" t="s">
        <v>1984</v>
      </c>
      <c r="D204" s="200" t="s">
        <v>1003</v>
      </c>
      <c r="E204" s="200" t="s">
        <v>2436</v>
      </c>
      <c r="F204" s="200" t="s">
        <v>2437</v>
      </c>
      <c r="G204" s="200" t="s">
        <v>2438</v>
      </c>
      <c r="H204" s="207">
        <v>3172.5</v>
      </c>
    </row>
    <row r="205" spans="1:8" ht="29.25" thickBot="1" x14ac:dyDescent="0.3">
      <c r="A205" s="226" t="s">
        <v>2407</v>
      </c>
      <c r="B205" s="200"/>
      <c r="C205" s="200" t="s">
        <v>1984</v>
      </c>
      <c r="D205" s="200" t="s">
        <v>1003</v>
      </c>
      <c r="E205" s="200" t="s">
        <v>2439</v>
      </c>
      <c r="F205" s="200" t="s">
        <v>2440</v>
      </c>
      <c r="G205" s="200" t="s">
        <v>2441</v>
      </c>
      <c r="H205" s="207">
        <v>3172.5</v>
      </c>
    </row>
    <row r="206" spans="1:8" ht="29.25" thickBot="1" x14ac:dyDescent="0.3">
      <c r="A206" s="226" t="s">
        <v>2442</v>
      </c>
      <c r="B206" s="200" t="s">
        <v>2144</v>
      </c>
      <c r="C206" s="200"/>
      <c r="D206" s="200" t="s">
        <v>568</v>
      </c>
      <c r="E206" s="200" t="s">
        <v>2156</v>
      </c>
      <c r="F206" s="200" t="s">
        <v>2443</v>
      </c>
      <c r="G206" s="200" t="s">
        <v>2157</v>
      </c>
      <c r="H206" s="207">
        <v>3000</v>
      </c>
    </row>
    <row r="207" spans="1:8" ht="29.25" thickBot="1" x14ac:dyDescent="0.3">
      <c r="A207" s="226" t="s">
        <v>2444</v>
      </c>
      <c r="B207" s="200" t="s">
        <v>2144</v>
      </c>
      <c r="C207" s="200"/>
      <c r="D207" s="200" t="s">
        <v>568</v>
      </c>
      <c r="E207" s="200" t="s">
        <v>2445</v>
      </c>
      <c r="F207" s="200" t="s">
        <v>984</v>
      </c>
      <c r="G207" s="200" t="s">
        <v>985</v>
      </c>
      <c r="H207" s="207">
        <v>8000</v>
      </c>
    </row>
    <row r="208" spans="1:8" ht="29.25" thickBot="1" x14ac:dyDescent="0.3">
      <c r="A208" s="226" t="s">
        <v>2446</v>
      </c>
      <c r="B208" s="200" t="s">
        <v>2144</v>
      </c>
      <c r="C208" s="200"/>
      <c r="D208" s="200" t="s">
        <v>568</v>
      </c>
      <c r="E208" s="200" t="s">
        <v>2447</v>
      </c>
      <c r="F208" s="200" t="s">
        <v>2182</v>
      </c>
      <c r="G208" s="200" t="s">
        <v>2183</v>
      </c>
      <c r="H208" s="207">
        <v>6000</v>
      </c>
    </row>
    <row r="209" spans="1:8" ht="29.25" thickBot="1" x14ac:dyDescent="0.3">
      <c r="A209" s="226" t="s">
        <v>2448</v>
      </c>
      <c r="B209" s="200" t="s">
        <v>2144</v>
      </c>
      <c r="C209" s="200"/>
      <c r="D209" s="200" t="s">
        <v>568</v>
      </c>
      <c r="E209" s="200" t="s">
        <v>585</v>
      </c>
      <c r="F209" s="200" t="s">
        <v>586</v>
      </c>
      <c r="G209" s="200" t="s">
        <v>587</v>
      </c>
      <c r="H209" s="207">
        <v>15000</v>
      </c>
    </row>
    <row r="210" spans="1:8" ht="43.5" thickBot="1" x14ac:dyDescent="0.3">
      <c r="A210" s="226" t="s">
        <v>2449</v>
      </c>
      <c r="B210" s="200" t="s">
        <v>1001</v>
      </c>
      <c r="C210" s="200"/>
      <c r="D210" s="200" t="s">
        <v>568</v>
      </c>
      <c r="E210" s="200" t="s">
        <v>2450</v>
      </c>
      <c r="F210" s="200" t="s">
        <v>2451</v>
      </c>
      <c r="G210" s="200" t="s">
        <v>2452</v>
      </c>
      <c r="H210" s="207">
        <v>1500</v>
      </c>
    </row>
    <row r="211" spans="1:8" ht="43.5" thickBot="1" x14ac:dyDescent="0.3">
      <c r="A211" s="226" t="s">
        <v>2453</v>
      </c>
      <c r="B211" s="200" t="s">
        <v>1001</v>
      </c>
      <c r="C211" s="200"/>
      <c r="D211" s="200" t="s">
        <v>568</v>
      </c>
      <c r="E211" s="200" t="s">
        <v>2238</v>
      </c>
      <c r="F211" s="200" t="s">
        <v>2239</v>
      </c>
      <c r="G211" s="200" t="s">
        <v>2240</v>
      </c>
      <c r="H211" s="207">
        <v>960.02</v>
      </c>
    </row>
    <row r="212" spans="1:8" ht="43.5" thickBot="1" x14ac:dyDescent="0.3">
      <c r="A212" s="226" t="s">
        <v>2454</v>
      </c>
      <c r="B212" s="200" t="s">
        <v>1001</v>
      </c>
      <c r="C212" s="200"/>
      <c r="D212" s="200" t="s">
        <v>568</v>
      </c>
      <c r="E212" s="200" t="s">
        <v>2455</v>
      </c>
      <c r="F212" s="200" t="s">
        <v>2456</v>
      </c>
      <c r="G212" s="200" t="s">
        <v>2457</v>
      </c>
      <c r="H212" s="207">
        <v>1400</v>
      </c>
    </row>
    <row r="213" spans="1:8" ht="43.5" thickBot="1" x14ac:dyDescent="0.3">
      <c r="A213" s="226" t="s">
        <v>2458</v>
      </c>
      <c r="B213" s="200" t="s">
        <v>1001</v>
      </c>
      <c r="C213" s="200"/>
      <c r="D213" s="200" t="s">
        <v>568</v>
      </c>
      <c r="E213" s="200" t="s">
        <v>2459</v>
      </c>
      <c r="F213" s="200"/>
      <c r="G213" s="200"/>
      <c r="H213" s="207">
        <v>9600</v>
      </c>
    </row>
    <row r="214" spans="1:8" ht="43.5" thickBot="1" x14ac:dyDescent="0.3">
      <c r="A214" s="226" t="s">
        <v>2460</v>
      </c>
      <c r="B214" s="200" t="s">
        <v>1001</v>
      </c>
      <c r="C214" s="200"/>
      <c r="D214" s="200" t="s">
        <v>568</v>
      </c>
      <c r="E214" s="200" t="s">
        <v>1983</v>
      </c>
      <c r="F214" s="200"/>
      <c r="G214" s="200"/>
      <c r="H214" s="207">
        <v>1972</v>
      </c>
    </row>
    <row r="215" spans="1:8" ht="29.25" thickBot="1" x14ac:dyDescent="0.3">
      <c r="A215" s="226" t="s">
        <v>2461</v>
      </c>
      <c r="B215" s="200" t="s">
        <v>2462</v>
      </c>
      <c r="C215" s="200"/>
      <c r="D215" s="200" t="s">
        <v>568</v>
      </c>
      <c r="E215" s="200" t="s">
        <v>2462</v>
      </c>
      <c r="F215" s="200"/>
      <c r="G215" s="200" t="s">
        <v>2463</v>
      </c>
      <c r="H215" s="207">
        <v>1137.3</v>
      </c>
    </row>
    <row r="216" spans="1:8" ht="29.25" thickBot="1" x14ac:dyDescent="0.3">
      <c r="A216" s="226" t="s">
        <v>2464</v>
      </c>
      <c r="B216" s="200"/>
      <c r="C216" s="200" t="s">
        <v>1984</v>
      </c>
      <c r="D216" s="200" t="s">
        <v>1003</v>
      </c>
      <c r="E216" s="200" t="s">
        <v>2465</v>
      </c>
      <c r="F216" s="200" t="s">
        <v>2466</v>
      </c>
      <c r="G216" s="200" t="s">
        <v>2467</v>
      </c>
      <c r="H216" s="207">
        <v>4200</v>
      </c>
    </row>
    <row r="217" spans="1:8" ht="29.25" thickBot="1" x14ac:dyDescent="0.3">
      <c r="A217" s="226" t="s">
        <v>2468</v>
      </c>
      <c r="B217" s="200" t="s">
        <v>2144</v>
      </c>
      <c r="C217" s="200"/>
      <c r="D217" s="200" t="s">
        <v>568</v>
      </c>
      <c r="E217" s="200" t="s">
        <v>2145</v>
      </c>
      <c r="F217" s="200" t="s">
        <v>2146</v>
      </c>
      <c r="G217" s="200" t="s">
        <v>2469</v>
      </c>
      <c r="H217" s="207">
        <v>3371.59</v>
      </c>
    </row>
    <row r="218" spans="1:8" ht="29.25" thickBot="1" x14ac:dyDescent="0.3">
      <c r="A218" s="226" t="s">
        <v>2470</v>
      </c>
      <c r="B218" s="200" t="s">
        <v>2144</v>
      </c>
      <c r="C218" s="200"/>
      <c r="D218" s="200" t="s">
        <v>568</v>
      </c>
      <c r="E218" s="200" t="s">
        <v>980</v>
      </c>
      <c r="F218" s="200" t="s">
        <v>981</v>
      </c>
      <c r="G218" s="200" t="s">
        <v>982</v>
      </c>
      <c r="H218" s="207">
        <v>6000</v>
      </c>
    </row>
    <row r="219" spans="1:8" ht="43.5" thickBot="1" x14ac:dyDescent="0.3">
      <c r="A219" s="226" t="s">
        <v>2471</v>
      </c>
      <c r="B219" s="200" t="s">
        <v>2144</v>
      </c>
      <c r="C219" s="200"/>
      <c r="D219" s="200" t="s">
        <v>568</v>
      </c>
      <c r="E219" s="200" t="s">
        <v>2472</v>
      </c>
      <c r="F219" s="200"/>
      <c r="G219" s="200" t="s">
        <v>2473</v>
      </c>
      <c r="H219" s="207">
        <v>17745.05</v>
      </c>
    </row>
    <row r="220" spans="1:8" ht="15.75" thickBot="1" x14ac:dyDescent="0.3">
      <c r="A220" s="226" t="s">
        <v>2474</v>
      </c>
      <c r="B220" s="200" t="s">
        <v>2144</v>
      </c>
      <c r="C220" s="200"/>
      <c r="D220" s="200" t="s">
        <v>568</v>
      </c>
      <c r="E220" s="200" t="s">
        <v>2475</v>
      </c>
      <c r="F220" s="200" t="s">
        <v>2476</v>
      </c>
      <c r="G220" s="200" t="s">
        <v>2477</v>
      </c>
      <c r="H220" s="207">
        <v>0</v>
      </c>
    </row>
    <row r="221" spans="1:8" ht="15.75" thickBot="1" x14ac:dyDescent="0.3">
      <c r="A221" s="226" t="s">
        <v>2474</v>
      </c>
      <c r="B221" s="200" t="s">
        <v>2144</v>
      </c>
      <c r="C221" s="200"/>
      <c r="D221" s="200" t="s">
        <v>568</v>
      </c>
      <c r="E221" s="200" t="s">
        <v>591</v>
      </c>
      <c r="F221" s="200" t="s">
        <v>592</v>
      </c>
      <c r="G221" s="200" t="s">
        <v>593</v>
      </c>
      <c r="H221" s="207">
        <v>0</v>
      </c>
    </row>
    <row r="222" spans="1:8" ht="29.25" thickBot="1" x14ac:dyDescent="0.3">
      <c r="A222" s="226" t="s">
        <v>2474</v>
      </c>
      <c r="B222" s="200" t="s">
        <v>2144</v>
      </c>
      <c r="C222" s="200"/>
      <c r="D222" s="200" t="s">
        <v>568</v>
      </c>
      <c r="E222" s="200" t="s">
        <v>2478</v>
      </c>
      <c r="F222" s="200" t="s">
        <v>2479</v>
      </c>
      <c r="G222" s="200" t="s">
        <v>2480</v>
      </c>
      <c r="H222" s="207">
        <v>0</v>
      </c>
    </row>
    <row r="223" spans="1:8" ht="29.25" thickBot="1" x14ac:dyDescent="0.3">
      <c r="A223" s="226" t="s">
        <v>2474</v>
      </c>
      <c r="B223" s="200" t="s">
        <v>2144</v>
      </c>
      <c r="C223" s="200"/>
      <c r="D223" s="200" t="s">
        <v>568</v>
      </c>
      <c r="E223" s="200" t="s">
        <v>2481</v>
      </c>
      <c r="F223" s="200" t="s">
        <v>2482</v>
      </c>
      <c r="G223" s="200" t="s">
        <v>2483</v>
      </c>
      <c r="H223" s="207">
        <v>0</v>
      </c>
    </row>
    <row r="224" spans="1:8" ht="15.75" thickBot="1" x14ac:dyDescent="0.3">
      <c r="A224" s="226" t="s">
        <v>2474</v>
      </c>
      <c r="B224" s="200" t="s">
        <v>2144</v>
      </c>
      <c r="C224" s="200"/>
      <c r="D224" s="200" t="s">
        <v>568</v>
      </c>
      <c r="E224" s="200" t="s">
        <v>2484</v>
      </c>
      <c r="F224" s="200" t="s">
        <v>2485</v>
      </c>
      <c r="G224" s="200" t="s">
        <v>2486</v>
      </c>
      <c r="H224" s="207">
        <v>0</v>
      </c>
    </row>
    <row r="225" spans="1:8" ht="15.75" thickBot="1" x14ac:dyDescent="0.3">
      <c r="A225" s="226" t="s">
        <v>2474</v>
      </c>
      <c r="B225" s="200" t="s">
        <v>2144</v>
      </c>
      <c r="C225" s="200"/>
      <c r="D225" s="200" t="s">
        <v>568</v>
      </c>
      <c r="E225" s="200" t="s">
        <v>580</v>
      </c>
      <c r="F225" s="200" t="s">
        <v>581</v>
      </c>
      <c r="G225" s="200" t="s">
        <v>582</v>
      </c>
      <c r="H225" s="207">
        <v>0</v>
      </c>
    </row>
    <row r="226" spans="1:8" ht="15.75" thickBot="1" x14ac:dyDescent="0.3">
      <c r="A226" s="226" t="s">
        <v>2474</v>
      </c>
      <c r="B226" s="200" t="s">
        <v>2144</v>
      </c>
      <c r="C226" s="200"/>
      <c r="D226" s="200" t="s">
        <v>568</v>
      </c>
      <c r="E226" s="200" t="s">
        <v>2487</v>
      </c>
      <c r="F226" s="200" t="s">
        <v>2488</v>
      </c>
      <c r="G226" s="200" t="s">
        <v>2489</v>
      </c>
      <c r="H226" s="207">
        <v>0</v>
      </c>
    </row>
    <row r="227" spans="1:8" ht="15.75" thickBot="1" x14ac:dyDescent="0.3">
      <c r="A227" s="226" t="s">
        <v>2474</v>
      </c>
      <c r="B227" s="200" t="s">
        <v>2144</v>
      </c>
      <c r="C227" s="200"/>
      <c r="D227" s="200" t="s">
        <v>568</v>
      </c>
      <c r="E227" s="200" t="s">
        <v>2490</v>
      </c>
      <c r="F227" s="200" t="s">
        <v>2491</v>
      </c>
      <c r="G227" s="200" t="s">
        <v>2492</v>
      </c>
      <c r="H227" s="207">
        <v>0</v>
      </c>
    </row>
    <row r="228" spans="1:8" ht="15.75" thickBot="1" x14ac:dyDescent="0.3">
      <c r="A228" s="226" t="s">
        <v>2474</v>
      </c>
      <c r="B228" s="200" t="s">
        <v>2144</v>
      </c>
      <c r="C228" s="200"/>
      <c r="D228" s="200" t="s">
        <v>568</v>
      </c>
      <c r="E228" s="200" t="s">
        <v>2493</v>
      </c>
      <c r="F228" s="200" t="s">
        <v>2494</v>
      </c>
      <c r="G228" s="200" t="s">
        <v>2495</v>
      </c>
      <c r="H228" s="207">
        <v>0</v>
      </c>
    </row>
    <row r="229" spans="1:8" ht="29.25" thickBot="1" x14ac:dyDescent="0.3">
      <c r="A229" s="226" t="s">
        <v>2496</v>
      </c>
      <c r="B229" s="200" t="s">
        <v>2144</v>
      </c>
      <c r="C229" s="200"/>
      <c r="D229" s="200" t="s">
        <v>568</v>
      </c>
      <c r="E229" s="200" t="s">
        <v>2161</v>
      </c>
      <c r="F229" s="200" t="s">
        <v>2162</v>
      </c>
      <c r="G229" s="200" t="s">
        <v>2163</v>
      </c>
      <c r="H229" s="207">
        <v>3500</v>
      </c>
    </row>
    <row r="230" spans="1:8" ht="29.25" thickBot="1" x14ac:dyDescent="0.3">
      <c r="A230" s="226" t="s">
        <v>2497</v>
      </c>
      <c r="B230" s="200" t="s">
        <v>2144</v>
      </c>
      <c r="C230" s="200"/>
      <c r="D230" s="200" t="s">
        <v>568</v>
      </c>
      <c r="E230" s="200" t="s">
        <v>2161</v>
      </c>
      <c r="F230" s="200" t="s">
        <v>2162</v>
      </c>
      <c r="G230" s="200" t="s">
        <v>2163</v>
      </c>
      <c r="H230" s="207">
        <v>4600</v>
      </c>
    </row>
    <row r="231" spans="1:8" ht="43.5" thickBot="1" x14ac:dyDescent="0.3">
      <c r="A231" s="226" t="s">
        <v>2498</v>
      </c>
      <c r="B231" s="200" t="s">
        <v>2144</v>
      </c>
      <c r="C231" s="200"/>
      <c r="D231" s="200" t="s">
        <v>568</v>
      </c>
      <c r="E231" s="200" t="s">
        <v>2148</v>
      </c>
      <c r="F231" s="200" t="s">
        <v>2186</v>
      </c>
      <c r="G231" s="200" t="s">
        <v>2149</v>
      </c>
      <c r="H231" s="207">
        <v>900</v>
      </c>
    </row>
    <row r="232" spans="1:8" ht="29.25" thickBot="1" x14ac:dyDescent="0.3">
      <c r="A232" s="226" t="s">
        <v>2499</v>
      </c>
      <c r="B232" s="200" t="s">
        <v>2144</v>
      </c>
      <c r="C232" s="200"/>
      <c r="D232" s="200" t="s">
        <v>568</v>
      </c>
      <c r="E232" s="200" t="s">
        <v>2500</v>
      </c>
      <c r="F232" s="200"/>
      <c r="G232" s="200" t="s">
        <v>2501</v>
      </c>
      <c r="H232" s="207">
        <v>1550.42</v>
      </c>
    </row>
    <row r="233" spans="1:8" ht="29.25" thickBot="1" x14ac:dyDescent="0.3">
      <c r="A233" s="226" t="s">
        <v>2502</v>
      </c>
      <c r="B233" s="200" t="s">
        <v>2144</v>
      </c>
      <c r="C233" s="200"/>
      <c r="D233" s="200" t="s">
        <v>568</v>
      </c>
      <c r="E233" s="200" t="s">
        <v>2161</v>
      </c>
      <c r="F233" s="200" t="s">
        <v>2162</v>
      </c>
      <c r="G233" s="200" t="s">
        <v>2163</v>
      </c>
      <c r="H233" s="207">
        <v>14926.36</v>
      </c>
    </row>
    <row r="234" spans="1:8" ht="29.25" thickBot="1" x14ac:dyDescent="0.3">
      <c r="A234" s="226" t="s">
        <v>2503</v>
      </c>
      <c r="B234" s="200" t="s">
        <v>2504</v>
      </c>
      <c r="C234" s="200"/>
      <c r="D234" s="200" t="s">
        <v>568</v>
      </c>
      <c r="E234" s="200" t="s">
        <v>2161</v>
      </c>
      <c r="F234" s="200" t="s">
        <v>2162</v>
      </c>
      <c r="G234" s="200" t="s">
        <v>2505</v>
      </c>
      <c r="H234" s="207">
        <v>395</v>
      </c>
    </row>
    <row r="235" spans="1:8" ht="29.25" thickBot="1" x14ac:dyDescent="0.3">
      <c r="A235" s="226" t="s">
        <v>2506</v>
      </c>
      <c r="B235" s="200" t="s">
        <v>2504</v>
      </c>
      <c r="C235" s="200"/>
      <c r="D235" s="200" t="s">
        <v>568</v>
      </c>
      <c r="E235" s="200" t="s">
        <v>2161</v>
      </c>
      <c r="F235" s="200" t="s">
        <v>2162</v>
      </c>
      <c r="G235" s="200" t="s">
        <v>2163</v>
      </c>
      <c r="H235" s="207">
        <v>278.39999999999998</v>
      </c>
    </row>
    <row r="236" spans="1:8" ht="29.25" thickBot="1" x14ac:dyDescent="0.3">
      <c r="A236" s="226" t="s">
        <v>2507</v>
      </c>
      <c r="B236" s="200"/>
      <c r="C236" s="200" t="s">
        <v>1984</v>
      </c>
      <c r="D236" s="200"/>
      <c r="E236" s="200" t="s">
        <v>2508</v>
      </c>
      <c r="F236" s="200" t="s">
        <v>2509</v>
      </c>
      <c r="G236" s="200" t="s">
        <v>2510</v>
      </c>
      <c r="H236" s="207">
        <v>1318.4096</v>
      </c>
    </row>
    <row r="237" spans="1:8" ht="29.25" thickBot="1" x14ac:dyDescent="0.3">
      <c r="A237" s="226" t="s">
        <v>2507</v>
      </c>
      <c r="B237" s="200"/>
      <c r="C237" s="200" t="s">
        <v>1984</v>
      </c>
      <c r="D237" s="200"/>
      <c r="E237" s="200" t="s">
        <v>2511</v>
      </c>
      <c r="F237" s="200" t="s">
        <v>2512</v>
      </c>
      <c r="G237" s="200" t="s">
        <v>2513</v>
      </c>
      <c r="H237" s="207">
        <v>2636.8191999999999</v>
      </c>
    </row>
    <row r="238" spans="1:8" ht="29.25" thickBot="1" x14ac:dyDescent="0.3">
      <c r="A238" s="226" t="s">
        <v>2507</v>
      </c>
      <c r="B238" s="200"/>
      <c r="C238" s="200" t="s">
        <v>1984</v>
      </c>
      <c r="D238" s="200"/>
      <c r="E238" s="200" t="s">
        <v>2514</v>
      </c>
      <c r="F238" s="200" t="s">
        <v>2515</v>
      </c>
      <c r="G238" s="200" t="s">
        <v>2516</v>
      </c>
      <c r="H238" s="207">
        <v>1318.4096</v>
      </c>
    </row>
    <row r="239" spans="1:8" ht="29.25" thickBot="1" x14ac:dyDescent="0.3">
      <c r="A239" s="226" t="s">
        <v>2507</v>
      </c>
      <c r="B239" s="200"/>
      <c r="C239" s="200" t="s">
        <v>1984</v>
      </c>
      <c r="D239" s="200"/>
      <c r="E239" s="200" t="s">
        <v>2517</v>
      </c>
      <c r="F239" s="200" t="s">
        <v>2518</v>
      </c>
      <c r="G239" s="200" t="s">
        <v>2519</v>
      </c>
      <c r="H239" s="207">
        <v>2636.8191999999999</v>
      </c>
    </row>
    <row r="240" spans="1:8" ht="29.25" thickBot="1" x14ac:dyDescent="0.3">
      <c r="A240" s="226" t="s">
        <v>2507</v>
      </c>
      <c r="B240" s="200"/>
      <c r="C240" s="200" t="s">
        <v>1984</v>
      </c>
      <c r="D240" s="200"/>
      <c r="E240" s="200" t="s">
        <v>2520</v>
      </c>
      <c r="F240" s="200" t="s">
        <v>2521</v>
      </c>
      <c r="G240" s="200" t="s">
        <v>2522</v>
      </c>
      <c r="H240" s="207">
        <v>1318.4096</v>
      </c>
    </row>
    <row r="241" spans="1:8" ht="29.25" thickBot="1" x14ac:dyDescent="0.3">
      <c r="A241" s="226" t="s">
        <v>2507</v>
      </c>
      <c r="B241" s="200"/>
      <c r="C241" s="200" t="s">
        <v>1984</v>
      </c>
      <c r="D241" s="200"/>
      <c r="E241" s="200" t="s">
        <v>2148</v>
      </c>
      <c r="F241" s="200" t="s">
        <v>2186</v>
      </c>
      <c r="G241" s="200" t="s">
        <v>2149</v>
      </c>
      <c r="H241" s="207">
        <v>3955.2287999999999</v>
      </c>
    </row>
    <row r="242" spans="1:8" ht="29.25" thickBot="1" x14ac:dyDescent="0.3">
      <c r="A242" s="226" t="s">
        <v>2507</v>
      </c>
      <c r="B242" s="200"/>
      <c r="C242" s="200" t="s">
        <v>1984</v>
      </c>
      <c r="D242" s="200"/>
      <c r="E242" s="200" t="s">
        <v>574</v>
      </c>
      <c r="F242" s="200" t="s">
        <v>575</v>
      </c>
      <c r="G242" s="200" t="s">
        <v>576</v>
      </c>
      <c r="H242" s="207">
        <v>1318.4096</v>
      </c>
    </row>
    <row r="243" spans="1:8" ht="29.25" thickBot="1" x14ac:dyDescent="0.3">
      <c r="A243" s="226" t="s">
        <v>2507</v>
      </c>
      <c r="B243" s="200"/>
      <c r="C243" s="200" t="s">
        <v>1984</v>
      </c>
      <c r="D243" s="200"/>
      <c r="E243" s="200" t="s">
        <v>2523</v>
      </c>
      <c r="F243" s="200"/>
      <c r="G243" s="200"/>
      <c r="H243" s="207">
        <v>1318.4096</v>
      </c>
    </row>
    <row r="244" spans="1:8" ht="29.25" thickBot="1" x14ac:dyDescent="0.3">
      <c r="A244" s="226" t="s">
        <v>2524</v>
      </c>
      <c r="B244" s="200"/>
      <c r="C244" s="200" t="s">
        <v>1984</v>
      </c>
      <c r="D244" s="200" t="s">
        <v>1003</v>
      </c>
      <c r="E244" s="200" t="s">
        <v>2273</v>
      </c>
      <c r="F244" s="200"/>
      <c r="G244" s="200" t="s">
        <v>2275</v>
      </c>
      <c r="H244" s="207">
        <v>10000</v>
      </c>
    </row>
    <row r="245" spans="1:8" ht="29.25" thickBot="1" x14ac:dyDescent="0.3">
      <c r="A245" s="226" t="s">
        <v>2525</v>
      </c>
      <c r="B245" s="200"/>
      <c r="C245" s="200" t="s">
        <v>1984</v>
      </c>
      <c r="D245" s="200" t="s">
        <v>1003</v>
      </c>
      <c r="E245" s="200"/>
      <c r="F245" s="200"/>
      <c r="G245" s="200" t="s">
        <v>2463</v>
      </c>
      <c r="H245" s="207">
        <v>1599</v>
      </c>
    </row>
    <row r="246" spans="1:8" ht="15.75" thickBot="1" x14ac:dyDescent="0.3">
      <c r="A246" s="226" t="s">
        <v>2526</v>
      </c>
      <c r="B246" s="200"/>
      <c r="C246" s="200" t="s">
        <v>2289</v>
      </c>
      <c r="D246" s="200" t="s">
        <v>568</v>
      </c>
      <c r="E246" s="200" t="s">
        <v>2527</v>
      </c>
      <c r="F246" s="200" t="s">
        <v>2528</v>
      </c>
      <c r="G246" s="200" t="s">
        <v>2529</v>
      </c>
      <c r="H246" s="207">
        <v>0</v>
      </c>
    </row>
    <row r="247" spans="1:8" ht="15.75" thickBot="1" x14ac:dyDescent="0.3">
      <c r="A247" s="226" t="s">
        <v>2526</v>
      </c>
      <c r="B247" s="200"/>
      <c r="C247" s="200" t="s">
        <v>2289</v>
      </c>
      <c r="D247" s="200" t="s">
        <v>568</v>
      </c>
      <c r="E247" s="200" t="s">
        <v>2530</v>
      </c>
      <c r="F247" s="200" t="s">
        <v>2531</v>
      </c>
      <c r="G247" s="200" t="s">
        <v>2532</v>
      </c>
      <c r="H247" s="207">
        <v>1372.5</v>
      </c>
    </row>
    <row r="248" spans="1:8" ht="15.75" thickBot="1" x14ac:dyDescent="0.3">
      <c r="A248" s="226" t="s">
        <v>2526</v>
      </c>
      <c r="B248" s="200"/>
      <c r="C248" s="200" t="s">
        <v>2289</v>
      </c>
      <c r="D248" s="200" t="s">
        <v>568</v>
      </c>
      <c r="E248" s="200" t="s">
        <v>2533</v>
      </c>
      <c r="F248" s="200" t="s">
        <v>2534</v>
      </c>
      <c r="G248" s="200" t="s">
        <v>2535</v>
      </c>
      <c r="H248" s="207">
        <v>1372.5</v>
      </c>
    </row>
    <row r="249" spans="1:8" ht="15.75" thickBot="1" x14ac:dyDescent="0.3">
      <c r="A249" s="226" t="s">
        <v>2526</v>
      </c>
      <c r="B249" s="200"/>
      <c r="C249" s="200" t="s">
        <v>2289</v>
      </c>
      <c r="D249" s="200" t="s">
        <v>568</v>
      </c>
      <c r="E249" s="200" t="s">
        <v>2536</v>
      </c>
      <c r="F249" s="200" t="s">
        <v>2537</v>
      </c>
      <c r="G249" s="200" t="s">
        <v>2538</v>
      </c>
      <c r="H249" s="207">
        <v>1372.5</v>
      </c>
    </row>
    <row r="250" spans="1:8" ht="15.75" thickBot="1" x14ac:dyDescent="0.3">
      <c r="A250" s="226" t="s">
        <v>2526</v>
      </c>
      <c r="B250" s="200"/>
      <c r="C250" s="200" t="s">
        <v>2289</v>
      </c>
      <c r="D250" s="200" t="s">
        <v>568</v>
      </c>
      <c r="E250" s="200" t="s">
        <v>2539</v>
      </c>
      <c r="F250" s="200" t="s">
        <v>2540</v>
      </c>
      <c r="G250" s="200" t="s">
        <v>2541</v>
      </c>
      <c r="H250" s="207">
        <v>1372.5</v>
      </c>
    </row>
    <row r="251" spans="1:8" ht="15.75" thickBot="1" x14ac:dyDescent="0.3">
      <c r="A251" s="226" t="s">
        <v>2526</v>
      </c>
      <c r="B251" s="200"/>
      <c r="C251" s="200" t="s">
        <v>2289</v>
      </c>
      <c r="D251" s="200" t="s">
        <v>568</v>
      </c>
      <c r="E251" s="200" t="s">
        <v>2542</v>
      </c>
      <c r="F251" s="200" t="s">
        <v>2543</v>
      </c>
      <c r="G251" s="200" t="s">
        <v>2544</v>
      </c>
      <c r="H251" s="207">
        <v>1372.5</v>
      </c>
    </row>
    <row r="252" spans="1:8" ht="15.75" thickBot="1" x14ac:dyDescent="0.3">
      <c r="A252" s="226" t="s">
        <v>2526</v>
      </c>
      <c r="B252" s="200"/>
      <c r="C252" s="200" t="s">
        <v>2289</v>
      </c>
      <c r="D252" s="200" t="s">
        <v>568</v>
      </c>
      <c r="E252" s="200" t="s">
        <v>2545</v>
      </c>
      <c r="F252" s="200"/>
      <c r="G252" s="200"/>
      <c r="H252" s="207">
        <v>1372.5</v>
      </c>
    </row>
    <row r="253" spans="1:8" ht="15.75" thickBot="1" x14ac:dyDescent="0.3">
      <c r="A253" s="226" t="s">
        <v>2526</v>
      </c>
      <c r="B253" s="200"/>
      <c r="C253" s="200" t="s">
        <v>2289</v>
      </c>
      <c r="D253" s="200" t="s">
        <v>568</v>
      </c>
      <c r="E253" s="200" t="s">
        <v>2546</v>
      </c>
      <c r="F253" s="200" t="s">
        <v>2547</v>
      </c>
      <c r="G253" s="200" t="s">
        <v>2548</v>
      </c>
      <c r="H253" s="207">
        <v>1372.5</v>
      </c>
    </row>
    <row r="254" spans="1:8" ht="29.25" thickBot="1" x14ac:dyDescent="0.3">
      <c r="A254" s="226" t="s">
        <v>2526</v>
      </c>
      <c r="B254" s="200"/>
      <c r="C254" s="200" t="s">
        <v>2289</v>
      </c>
      <c r="D254" s="200" t="s">
        <v>568</v>
      </c>
      <c r="E254" s="200" t="s">
        <v>2549</v>
      </c>
      <c r="F254" s="200" t="s">
        <v>2550</v>
      </c>
      <c r="G254" s="200" t="s">
        <v>2551</v>
      </c>
      <c r="H254" s="207">
        <v>1372.5</v>
      </c>
    </row>
    <row r="255" spans="1:8" ht="15.75" thickBot="1" x14ac:dyDescent="0.3">
      <c r="A255" s="226" t="s">
        <v>2526</v>
      </c>
      <c r="B255" s="200"/>
      <c r="C255" s="200" t="s">
        <v>2289</v>
      </c>
      <c r="D255" s="200" t="s">
        <v>568</v>
      </c>
      <c r="E255" s="200" t="s">
        <v>2552</v>
      </c>
      <c r="F255" s="200"/>
      <c r="G255" s="200"/>
      <c r="H255" s="207">
        <v>1372.5</v>
      </c>
    </row>
    <row r="256" spans="1:8" ht="15.75" thickBot="1" x14ac:dyDescent="0.3">
      <c r="A256" s="226" t="s">
        <v>2526</v>
      </c>
      <c r="B256" s="200"/>
      <c r="C256" s="200" t="s">
        <v>2289</v>
      </c>
      <c r="D256" s="200" t="s">
        <v>568</v>
      </c>
      <c r="E256" s="200" t="s">
        <v>2553</v>
      </c>
      <c r="F256" s="200" t="s">
        <v>2554</v>
      </c>
      <c r="G256" s="200" t="s">
        <v>2555</v>
      </c>
      <c r="H256" s="207">
        <v>1372.5</v>
      </c>
    </row>
    <row r="257" spans="1:8" ht="15.75" thickBot="1" x14ac:dyDescent="0.3">
      <c r="A257" s="226" t="s">
        <v>2526</v>
      </c>
      <c r="B257" s="200"/>
      <c r="C257" s="200" t="s">
        <v>2289</v>
      </c>
      <c r="D257" s="200" t="s">
        <v>568</v>
      </c>
      <c r="E257" s="200" t="s">
        <v>2556</v>
      </c>
      <c r="F257" s="200" t="s">
        <v>2557</v>
      </c>
      <c r="G257" s="200" t="s">
        <v>2558</v>
      </c>
      <c r="H257" s="207">
        <v>1372.5</v>
      </c>
    </row>
    <row r="258" spans="1:8" ht="15.75" thickBot="1" x14ac:dyDescent="0.3">
      <c r="A258" s="226" t="s">
        <v>2526</v>
      </c>
      <c r="B258" s="200"/>
      <c r="C258" s="200" t="s">
        <v>2289</v>
      </c>
      <c r="D258" s="200" t="s">
        <v>568</v>
      </c>
      <c r="E258" s="200" t="s">
        <v>2559</v>
      </c>
      <c r="F258" s="200" t="s">
        <v>2560</v>
      </c>
      <c r="G258" s="200" t="s">
        <v>2561</v>
      </c>
      <c r="H258" s="207">
        <v>1372.5</v>
      </c>
    </row>
    <row r="259" spans="1:8" ht="15.75" thickBot="1" x14ac:dyDescent="0.3">
      <c r="A259" s="226" t="s">
        <v>2526</v>
      </c>
      <c r="B259" s="200"/>
      <c r="C259" s="200" t="s">
        <v>2289</v>
      </c>
      <c r="D259" s="200" t="s">
        <v>568</v>
      </c>
      <c r="E259" s="200" t="s">
        <v>2562</v>
      </c>
      <c r="F259" s="200" t="s">
        <v>2563</v>
      </c>
      <c r="G259" s="200" t="s">
        <v>2564</v>
      </c>
      <c r="H259" s="207">
        <v>1372.5</v>
      </c>
    </row>
    <row r="260" spans="1:8" ht="15.75" thickBot="1" x14ac:dyDescent="0.3">
      <c r="A260" s="226" t="s">
        <v>2526</v>
      </c>
      <c r="B260" s="200"/>
      <c r="C260" s="200" t="s">
        <v>2289</v>
      </c>
      <c r="D260" s="200" t="s">
        <v>568</v>
      </c>
      <c r="E260" s="200" t="s">
        <v>2565</v>
      </c>
      <c r="F260" s="200" t="s">
        <v>2566</v>
      </c>
      <c r="G260" s="200" t="s">
        <v>2567</v>
      </c>
      <c r="H260" s="207">
        <v>1372.5</v>
      </c>
    </row>
    <row r="261" spans="1:8" ht="15.75" thickBot="1" x14ac:dyDescent="0.3">
      <c r="A261" s="226" t="s">
        <v>2526</v>
      </c>
      <c r="B261" s="200"/>
      <c r="C261" s="200" t="s">
        <v>2289</v>
      </c>
      <c r="D261" s="200" t="s">
        <v>568</v>
      </c>
      <c r="E261" s="200" t="s">
        <v>2568</v>
      </c>
      <c r="F261" s="200" t="s">
        <v>2569</v>
      </c>
      <c r="G261" s="200" t="s">
        <v>2570</v>
      </c>
      <c r="H261" s="207">
        <v>1372.5</v>
      </c>
    </row>
    <row r="262" spans="1:8" ht="15.75" thickBot="1" x14ac:dyDescent="0.3">
      <c r="A262" s="226" t="s">
        <v>2526</v>
      </c>
      <c r="B262" s="200"/>
      <c r="C262" s="200" t="s">
        <v>2289</v>
      </c>
      <c r="D262" s="200" t="s">
        <v>568</v>
      </c>
      <c r="E262" s="200" t="s">
        <v>2571</v>
      </c>
      <c r="F262" s="200" t="s">
        <v>2572</v>
      </c>
      <c r="G262" s="200" t="s">
        <v>2573</v>
      </c>
      <c r="H262" s="207">
        <v>1372.5</v>
      </c>
    </row>
    <row r="263" spans="1:8" ht="29.25" thickBot="1" x14ac:dyDescent="0.3">
      <c r="A263" s="226" t="s">
        <v>2526</v>
      </c>
      <c r="B263" s="200"/>
      <c r="C263" s="200" t="s">
        <v>2289</v>
      </c>
      <c r="D263" s="200" t="s">
        <v>568</v>
      </c>
      <c r="E263" s="200" t="s">
        <v>2574</v>
      </c>
      <c r="F263" s="200" t="s">
        <v>2575</v>
      </c>
      <c r="G263" s="200" t="s">
        <v>2576</v>
      </c>
      <c r="H263" s="207">
        <v>1372.5</v>
      </c>
    </row>
    <row r="264" spans="1:8" ht="29.25" thickBot="1" x14ac:dyDescent="0.3">
      <c r="A264" s="226" t="s">
        <v>2526</v>
      </c>
      <c r="B264" s="200"/>
      <c r="C264" s="200" t="s">
        <v>2289</v>
      </c>
      <c r="D264" s="200" t="s">
        <v>568</v>
      </c>
      <c r="E264" s="200" t="s">
        <v>2577</v>
      </c>
      <c r="F264" s="200" t="s">
        <v>2578</v>
      </c>
      <c r="G264" s="200" t="s">
        <v>2579</v>
      </c>
      <c r="H264" s="207">
        <v>1372.5</v>
      </c>
    </row>
    <row r="265" spans="1:8" ht="29.25" thickBot="1" x14ac:dyDescent="0.3">
      <c r="A265" s="226" t="s">
        <v>2526</v>
      </c>
      <c r="B265" s="200"/>
      <c r="C265" s="200" t="s">
        <v>2289</v>
      </c>
      <c r="D265" s="200" t="s">
        <v>568</v>
      </c>
      <c r="E265" s="200" t="s">
        <v>2580</v>
      </c>
      <c r="F265" s="200"/>
      <c r="G265" s="200"/>
      <c r="H265" s="207">
        <v>1372.5</v>
      </c>
    </row>
    <row r="266" spans="1:8" ht="15.75" thickBot="1" x14ac:dyDescent="0.3">
      <c r="A266" s="226" t="s">
        <v>2526</v>
      </c>
      <c r="B266" s="200"/>
      <c r="C266" s="200" t="s">
        <v>2289</v>
      </c>
      <c r="D266" s="200" t="s">
        <v>568</v>
      </c>
      <c r="E266" s="200" t="s">
        <v>2581</v>
      </c>
      <c r="F266" s="200" t="s">
        <v>2582</v>
      </c>
      <c r="G266" s="200" t="s">
        <v>2583</v>
      </c>
      <c r="H266" s="207">
        <v>1372.5</v>
      </c>
    </row>
    <row r="267" spans="1:8" ht="15.75" thickBot="1" x14ac:dyDescent="0.3">
      <c r="A267" s="226" t="s">
        <v>2526</v>
      </c>
      <c r="B267" s="200"/>
      <c r="C267" s="200" t="s">
        <v>2289</v>
      </c>
      <c r="D267" s="200" t="s">
        <v>568</v>
      </c>
      <c r="E267" s="200" t="s">
        <v>2584</v>
      </c>
      <c r="F267" s="200"/>
      <c r="G267" s="200"/>
      <c r="H267" s="207">
        <v>1372.5</v>
      </c>
    </row>
    <row r="268" spans="1:8" ht="15.75" thickBot="1" x14ac:dyDescent="0.3">
      <c r="A268" s="226" t="s">
        <v>2526</v>
      </c>
      <c r="B268" s="200"/>
      <c r="C268" s="200" t="s">
        <v>2289</v>
      </c>
      <c r="D268" s="200" t="s">
        <v>568</v>
      </c>
      <c r="E268" s="200" t="s">
        <v>2585</v>
      </c>
      <c r="F268" s="200" t="s">
        <v>2586</v>
      </c>
      <c r="G268" s="200" t="s">
        <v>2587</v>
      </c>
      <c r="H268" s="207">
        <v>1372.5</v>
      </c>
    </row>
    <row r="269" spans="1:8" ht="15.75" thickBot="1" x14ac:dyDescent="0.3">
      <c r="A269" s="226" t="s">
        <v>2526</v>
      </c>
      <c r="B269" s="200"/>
      <c r="C269" s="200" t="s">
        <v>2289</v>
      </c>
      <c r="D269" s="200" t="s">
        <v>568</v>
      </c>
      <c r="E269" s="200" t="s">
        <v>2588</v>
      </c>
      <c r="F269" s="200" t="s">
        <v>2589</v>
      </c>
      <c r="G269" s="200" t="s">
        <v>2590</v>
      </c>
      <c r="H269" s="207">
        <v>1372.5</v>
      </c>
    </row>
    <row r="270" spans="1:8" ht="15.75" thickBot="1" x14ac:dyDescent="0.3">
      <c r="A270" s="226" t="s">
        <v>2526</v>
      </c>
      <c r="B270" s="200"/>
      <c r="C270" s="200" t="s">
        <v>2289</v>
      </c>
      <c r="D270" s="200" t="s">
        <v>568</v>
      </c>
      <c r="E270" s="200" t="s">
        <v>2591</v>
      </c>
      <c r="F270" s="200" t="s">
        <v>2592</v>
      </c>
      <c r="G270" s="200" t="s">
        <v>2593</v>
      </c>
      <c r="H270" s="207">
        <v>1372.5</v>
      </c>
    </row>
    <row r="271" spans="1:8" ht="15.75" thickBot="1" x14ac:dyDescent="0.3">
      <c r="A271" s="226" t="s">
        <v>2526</v>
      </c>
      <c r="B271" s="200"/>
      <c r="C271" s="200" t="s">
        <v>2289</v>
      </c>
      <c r="D271" s="200" t="s">
        <v>568</v>
      </c>
      <c r="E271" s="200" t="s">
        <v>2594</v>
      </c>
      <c r="F271" s="200" t="s">
        <v>2595</v>
      </c>
      <c r="G271" s="200" t="s">
        <v>2596</v>
      </c>
      <c r="H271" s="207">
        <v>1372.5</v>
      </c>
    </row>
    <row r="272" spans="1:8" ht="15.75" thickBot="1" x14ac:dyDescent="0.3">
      <c r="A272" s="226" t="s">
        <v>2526</v>
      </c>
      <c r="B272" s="200"/>
      <c r="C272" s="200" t="s">
        <v>2289</v>
      </c>
      <c r="D272" s="200" t="s">
        <v>568</v>
      </c>
      <c r="E272" s="200" t="s">
        <v>2597</v>
      </c>
      <c r="F272" s="200" t="s">
        <v>2598</v>
      </c>
      <c r="G272" s="200" t="s">
        <v>2599</v>
      </c>
      <c r="H272" s="207">
        <v>1372.5</v>
      </c>
    </row>
    <row r="273" spans="1:8" ht="15.75" thickBot="1" x14ac:dyDescent="0.3">
      <c r="A273" s="226" t="s">
        <v>2526</v>
      </c>
      <c r="B273" s="200"/>
      <c r="C273" s="200" t="s">
        <v>2289</v>
      </c>
      <c r="D273" s="200" t="s">
        <v>568</v>
      </c>
      <c r="E273" s="200" t="s">
        <v>2600</v>
      </c>
      <c r="F273" s="200" t="s">
        <v>2601</v>
      </c>
      <c r="G273" s="200" t="s">
        <v>2602</v>
      </c>
      <c r="H273" s="207">
        <v>0</v>
      </c>
    </row>
    <row r="274" spans="1:8" ht="15.75" thickBot="1" x14ac:dyDescent="0.3">
      <c r="A274" s="226" t="s">
        <v>2526</v>
      </c>
      <c r="B274" s="200"/>
      <c r="C274" s="200" t="s">
        <v>2289</v>
      </c>
      <c r="D274" s="200" t="s">
        <v>568</v>
      </c>
      <c r="E274" s="200" t="s">
        <v>2603</v>
      </c>
      <c r="F274" s="200" t="s">
        <v>2604</v>
      </c>
      <c r="G274" s="200" t="s">
        <v>2605</v>
      </c>
      <c r="H274" s="207">
        <v>1372.5</v>
      </c>
    </row>
    <row r="275" spans="1:8" ht="15.75" thickBot="1" x14ac:dyDescent="0.3">
      <c r="A275" s="226" t="s">
        <v>2526</v>
      </c>
      <c r="B275" s="200"/>
      <c r="C275" s="200" t="s">
        <v>2289</v>
      </c>
      <c r="D275" s="200" t="s">
        <v>568</v>
      </c>
      <c r="E275" s="200" t="s">
        <v>2606</v>
      </c>
      <c r="F275" s="200" t="s">
        <v>2607</v>
      </c>
      <c r="G275" s="200" t="s">
        <v>2607</v>
      </c>
      <c r="H275" s="207">
        <v>1372.5</v>
      </c>
    </row>
    <row r="276" spans="1:8" ht="15.75" thickBot="1" x14ac:dyDescent="0.3">
      <c r="A276" s="226" t="s">
        <v>2526</v>
      </c>
      <c r="B276" s="200"/>
      <c r="C276" s="200" t="s">
        <v>2289</v>
      </c>
      <c r="D276" s="200" t="s">
        <v>568</v>
      </c>
      <c r="E276" s="200" t="s">
        <v>2608</v>
      </c>
      <c r="F276" s="200" t="s">
        <v>2609</v>
      </c>
      <c r="G276" s="200" t="s">
        <v>2610</v>
      </c>
      <c r="H276" s="207">
        <v>1372.5</v>
      </c>
    </row>
    <row r="277" spans="1:8" ht="29.25" thickBot="1" x14ac:dyDescent="0.3">
      <c r="A277" s="226" t="s">
        <v>2526</v>
      </c>
      <c r="B277" s="200"/>
      <c r="C277" s="200" t="s">
        <v>2289</v>
      </c>
      <c r="D277" s="200" t="s">
        <v>568</v>
      </c>
      <c r="E277" s="200" t="s">
        <v>2611</v>
      </c>
      <c r="F277" s="200" t="s">
        <v>2612</v>
      </c>
      <c r="G277" s="200" t="s">
        <v>2613</v>
      </c>
      <c r="H277" s="207">
        <v>1372.5</v>
      </c>
    </row>
    <row r="278" spans="1:8" ht="15.75" thickBot="1" x14ac:dyDescent="0.3">
      <c r="A278" s="226" t="s">
        <v>2526</v>
      </c>
      <c r="B278" s="200"/>
      <c r="C278" s="200" t="s">
        <v>2289</v>
      </c>
      <c r="D278" s="200" t="s">
        <v>568</v>
      </c>
      <c r="E278" s="200" t="s">
        <v>2614</v>
      </c>
      <c r="F278" s="200" t="s">
        <v>2615</v>
      </c>
      <c r="G278" s="200" t="s">
        <v>2616</v>
      </c>
      <c r="H278" s="207">
        <v>1372.5</v>
      </c>
    </row>
    <row r="279" spans="1:8" ht="15.75" thickBot="1" x14ac:dyDescent="0.3">
      <c r="A279" s="226" t="s">
        <v>2526</v>
      </c>
      <c r="B279" s="200"/>
      <c r="C279" s="200" t="s">
        <v>2289</v>
      </c>
      <c r="D279" s="200" t="s">
        <v>568</v>
      </c>
      <c r="E279" s="200" t="s">
        <v>2617</v>
      </c>
      <c r="F279" s="200" t="s">
        <v>2618</v>
      </c>
      <c r="G279" s="200" t="s">
        <v>2619</v>
      </c>
      <c r="H279" s="207">
        <v>1372.5</v>
      </c>
    </row>
    <row r="280" spans="1:8" ht="15.75" thickBot="1" x14ac:dyDescent="0.3">
      <c r="A280" s="226" t="s">
        <v>2526</v>
      </c>
      <c r="B280" s="200"/>
      <c r="C280" s="200" t="s">
        <v>2289</v>
      </c>
      <c r="D280" s="200" t="s">
        <v>568</v>
      </c>
      <c r="E280" s="200" t="s">
        <v>2620</v>
      </c>
      <c r="F280" s="200"/>
      <c r="G280" s="200"/>
      <c r="H280" s="207">
        <v>1372.5</v>
      </c>
    </row>
    <row r="281" spans="1:8" ht="15.75" thickBot="1" x14ac:dyDescent="0.3">
      <c r="A281" s="226" t="s">
        <v>2526</v>
      </c>
      <c r="B281" s="200"/>
      <c r="C281" s="200" t="s">
        <v>2289</v>
      </c>
      <c r="D281" s="200" t="s">
        <v>568</v>
      </c>
      <c r="E281" s="200" t="s">
        <v>2621</v>
      </c>
      <c r="F281" s="200" t="s">
        <v>2622</v>
      </c>
      <c r="G281" s="200" t="s">
        <v>2623</v>
      </c>
      <c r="H281" s="207">
        <v>1372.5</v>
      </c>
    </row>
    <row r="282" spans="1:8" ht="15.75" thickBot="1" x14ac:dyDescent="0.3">
      <c r="A282" s="226" t="s">
        <v>2526</v>
      </c>
      <c r="B282" s="200"/>
      <c r="C282" s="200" t="s">
        <v>2289</v>
      </c>
      <c r="D282" s="200" t="s">
        <v>568</v>
      </c>
      <c r="E282" s="200" t="s">
        <v>2376</v>
      </c>
      <c r="F282" s="200" t="s">
        <v>2209</v>
      </c>
      <c r="G282" s="200" t="s">
        <v>2210</v>
      </c>
      <c r="H282" s="207">
        <v>1372.5</v>
      </c>
    </row>
    <row r="283" spans="1:8" ht="15.75" thickBot="1" x14ac:dyDescent="0.3">
      <c r="A283" s="226" t="s">
        <v>2526</v>
      </c>
      <c r="B283" s="200"/>
      <c r="C283" s="200" t="s">
        <v>2289</v>
      </c>
      <c r="D283" s="200" t="s">
        <v>568</v>
      </c>
      <c r="E283" s="200" t="s">
        <v>2624</v>
      </c>
      <c r="F283" s="200" t="s">
        <v>2625</v>
      </c>
      <c r="G283" s="200" t="s">
        <v>2626</v>
      </c>
      <c r="H283" s="207">
        <v>1372.5</v>
      </c>
    </row>
    <row r="284" spans="1:8" ht="15.75" thickBot="1" x14ac:dyDescent="0.3">
      <c r="A284" s="226" t="s">
        <v>2526</v>
      </c>
      <c r="B284" s="200"/>
      <c r="C284" s="200" t="s">
        <v>2289</v>
      </c>
      <c r="D284" s="200" t="s">
        <v>568</v>
      </c>
      <c r="E284" s="200" t="s">
        <v>2627</v>
      </c>
      <c r="F284" s="200" t="s">
        <v>2628</v>
      </c>
      <c r="G284" s="200" t="s">
        <v>2629</v>
      </c>
      <c r="H284" s="207">
        <v>1372.5</v>
      </c>
    </row>
    <row r="285" spans="1:8" ht="43.5" thickBot="1" x14ac:dyDescent="0.3">
      <c r="A285" s="226" t="s">
        <v>2630</v>
      </c>
      <c r="B285" s="200" t="s">
        <v>2144</v>
      </c>
      <c r="C285" s="200"/>
      <c r="D285" s="200" t="s">
        <v>568</v>
      </c>
      <c r="E285" s="200" t="s">
        <v>2145</v>
      </c>
      <c r="F285" s="200" t="s">
        <v>2146</v>
      </c>
      <c r="G285" s="200" t="s">
        <v>2147</v>
      </c>
      <c r="H285" s="207">
        <v>1250</v>
      </c>
    </row>
    <row r="286" spans="1:8" ht="29.25" thickBot="1" x14ac:dyDescent="0.3">
      <c r="A286" s="226" t="s">
        <v>2631</v>
      </c>
      <c r="B286" s="200" t="s">
        <v>2504</v>
      </c>
      <c r="C286" s="200"/>
      <c r="D286" s="200" t="s">
        <v>568</v>
      </c>
      <c r="E286" s="200" t="s">
        <v>2145</v>
      </c>
      <c r="F286" s="200" t="s">
        <v>2146</v>
      </c>
      <c r="G286" s="200" t="s">
        <v>2469</v>
      </c>
      <c r="H286" s="207">
        <v>1013.84</v>
      </c>
    </row>
    <row r="287" spans="1:8" ht="29.25" thickBot="1" x14ac:dyDescent="0.3">
      <c r="A287" s="226" t="s">
        <v>2632</v>
      </c>
      <c r="B287" s="200" t="s">
        <v>2504</v>
      </c>
      <c r="C287" s="200"/>
      <c r="D287" s="200" t="s">
        <v>568</v>
      </c>
      <c r="E287" s="200" t="s">
        <v>2176</v>
      </c>
      <c r="F287" s="200" t="s">
        <v>2177</v>
      </c>
      <c r="G287" s="200" t="s">
        <v>2177</v>
      </c>
      <c r="H287" s="207">
        <v>1129.8399999999999</v>
      </c>
    </row>
    <row r="288" spans="1:8" ht="29.25" thickBot="1" x14ac:dyDescent="0.3">
      <c r="A288" s="226" t="s">
        <v>2633</v>
      </c>
      <c r="B288" s="200"/>
      <c r="C288" s="200" t="s">
        <v>1984</v>
      </c>
      <c r="D288" s="200" t="s">
        <v>1003</v>
      </c>
      <c r="E288" s="200" t="s">
        <v>2634</v>
      </c>
      <c r="F288" s="200"/>
      <c r="G288" s="200" t="s">
        <v>2635</v>
      </c>
      <c r="H288" s="207">
        <v>3000</v>
      </c>
    </row>
    <row r="289" spans="1:8" ht="15.75" thickBot="1" x14ac:dyDescent="0.3">
      <c r="A289" s="226" t="s">
        <v>2636</v>
      </c>
      <c r="B289" s="200" t="s">
        <v>2144</v>
      </c>
      <c r="C289" s="200"/>
      <c r="D289" s="200" t="s">
        <v>568</v>
      </c>
      <c r="E289" s="200" t="s">
        <v>2148</v>
      </c>
      <c r="F289" s="200" t="s">
        <v>2186</v>
      </c>
      <c r="G289" s="200" t="s">
        <v>2149</v>
      </c>
      <c r="H289" s="207">
        <v>0</v>
      </c>
    </row>
    <row r="290" spans="1:8" ht="15.75" thickBot="1" x14ac:dyDescent="0.3">
      <c r="A290" s="226" t="s">
        <v>2636</v>
      </c>
      <c r="B290" s="200" t="s">
        <v>2144</v>
      </c>
      <c r="C290" s="200"/>
      <c r="D290" s="200" t="s">
        <v>568</v>
      </c>
      <c r="E290" s="200" t="s">
        <v>2637</v>
      </c>
      <c r="F290" s="200" t="s">
        <v>2638</v>
      </c>
      <c r="G290" s="200" t="s">
        <v>2639</v>
      </c>
      <c r="H290" s="207">
        <v>0</v>
      </c>
    </row>
    <row r="291" spans="1:8" ht="15.75" thickBot="1" x14ac:dyDescent="0.3">
      <c r="A291" s="226" t="s">
        <v>2636</v>
      </c>
      <c r="B291" s="200" t="s">
        <v>2144</v>
      </c>
      <c r="C291" s="200"/>
      <c r="D291" s="200" t="s">
        <v>568</v>
      </c>
      <c r="E291" s="200" t="s">
        <v>2640</v>
      </c>
      <c r="F291" s="200" t="s">
        <v>2641</v>
      </c>
      <c r="G291" s="200" t="s">
        <v>2642</v>
      </c>
      <c r="H291" s="207">
        <v>4118</v>
      </c>
    </row>
    <row r="292" spans="1:8" ht="29.25" thickBot="1" x14ac:dyDescent="0.3">
      <c r="A292" s="226" t="s">
        <v>2636</v>
      </c>
      <c r="B292" s="200" t="s">
        <v>2144</v>
      </c>
      <c r="C292" s="200"/>
      <c r="D292" s="200" t="s">
        <v>568</v>
      </c>
      <c r="E292" s="200" t="s">
        <v>2643</v>
      </c>
      <c r="F292" s="200" t="s">
        <v>2644</v>
      </c>
      <c r="G292" s="200" t="s">
        <v>2645</v>
      </c>
      <c r="H292" s="207">
        <v>4118</v>
      </c>
    </row>
    <row r="293" spans="1:8" ht="15.75" thickBot="1" x14ac:dyDescent="0.3">
      <c r="A293" s="226" t="s">
        <v>2646</v>
      </c>
      <c r="B293" s="200" t="s">
        <v>2144</v>
      </c>
      <c r="C293" s="200"/>
      <c r="D293" s="200" t="s">
        <v>568</v>
      </c>
      <c r="E293" s="200" t="s">
        <v>2176</v>
      </c>
      <c r="F293" s="200" t="s">
        <v>2177</v>
      </c>
      <c r="G293" s="200" t="s">
        <v>2177</v>
      </c>
      <c r="H293" s="207">
        <v>8000</v>
      </c>
    </row>
    <row r="294" spans="1:8" ht="15.75" thickBot="1" x14ac:dyDescent="0.3">
      <c r="A294" s="226" t="s">
        <v>2646</v>
      </c>
      <c r="B294" s="200" t="s">
        <v>2144</v>
      </c>
      <c r="C294" s="200"/>
      <c r="D294" s="200" t="s">
        <v>568</v>
      </c>
      <c r="E294" s="200" t="s">
        <v>2158</v>
      </c>
      <c r="F294" s="200" t="s">
        <v>2159</v>
      </c>
      <c r="G294" s="200" t="s">
        <v>2160</v>
      </c>
      <c r="H294" s="207">
        <v>5000</v>
      </c>
    </row>
    <row r="295" spans="1:8" ht="29.25" thickBot="1" x14ac:dyDescent="0.3">
      <c r="A295" s="226" t="s">
        <v>2647</v>
      </c>
      <c r="B295" s="200"/>
      <c r="C295" s="200" t="s">
        <v>1984</v>
      </c>
      <c r="D295" s="200" t="s">
        <v>1003</v>
      </c>
      <c r="E295" s="200" t="s">
        <v>2577</v>
      </c>
      <c r="F295" s="200" t="s">
        <v>2578</v>
      </c>
      <c r="G295" s="200" t="s">
        <v>2579</v>
      </c>
      <c r="H295" s="207">
        <v>1599</v>
      </c>
    </row>
  </sheetData>
  <mergeCells count="4">
    <mergeCell ref="A10:H10"/>
    <mergeCell ref="A11:H11"/>
    <mergeCell ref="A12:H12"/>
    <mergeCell ref="A7:H7"/>
  </mergeCells>
  <pageMargins left="0.70866141732283472" right="0.70866141732283472" top="0.74803149606299213" bottom="0.74803149606299213" header="0.31496062992125984" footer="0.31496062992125984"/>
  <pageSetup scale="50" fitToHeight="1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workbookViewId="0">
      <selection activeCell="J21" sqref="J21"/>
    </sheetView>
  </sheetViews>
  <sheetFormatPr baseColWidth="10" defaultRowHeight="12.75" x14ac:dyDescent="0.2"/>
  <cols>
    <col min="1" max="1" width="51.28515625" style="5" customWidth="1"/>
    <col min="2" max="2" width="11.42578125" style="5"/>
    <col min="3" max="3" width="12.85546875" style="5" bestFit="1" customWidth="1"/>
    <col min="4" max="9" width="11.42578125" style="5"/>
    <col min="10" max="10" width="12.85546875" style="5" bestFit="1" customWidth="1"/>
    <col min="11" max="16384" width="11.42578125" style="5"/>
  </cols>
  <sheetData>
    <row r="1" spans="1:10" x14ac:dyDescent="0.2">
      <c r="A1" s="308" t="s">
        <v>567</v>
      </c>
      <c r="B1" s="308"/>
      <c r="C1" s="308"/>
      <c r="D1" s="308"/>
      <c r="E1" s="308"/>
      <c r="F1" s="308"/>
      <c r="G1" s="308"/>
      <c r="H1" s="308"/>
      <c r="I1" s="308"/>
      <c r="J1" s="308"/>
    </row>
    <row r="2" spans="1:10" x14ac:dyDescent="0.2">
      <c r="A2" s="189"/>
      <c r="B2" s="189"/>
      <c r="C2" s="189"/>
      <c r="D2" s="189"/>
      <c r="E2" s="189"/>
      <c r="F2" s="189"/>
      <c r="G2" s="189"/>
      <c r="H2" s="189"/>
      <c r="I2" s="189"/>
      <c r="J2" s="189"/>
    </row>
    <row r="3" spans="1:10" x14ac:dyDescent="0.2">
      <c r="A3" s="189"/>
      <c r="B3" s="189"/>
      <c r="C3" s="189"/>
      <c r="D3" s="189"/>
      <c r="E3" s="189"/>
      <c r="F3" s="189"/>
      <c r="G3" s="189"/>
      <c r="H3" s="189"/>
      <c r="I3" s="189"/>
      <c r="J3" s="189"/>
    </row>
    <row r="4" spans="1:10" x14ac:dyDescent="0.2">
      <c r="A4" s="189"/>
      <c r="B4" s="189"/>
      <c r="C4" s="189"/>
      <c r="D4" s="189"/>
      <c r="E4" s="189"/>
      <c r="F4" s="189"/>
      <c r="G4" s="189"/>
      <c r="H4" s="189"/>
      <c r="I4" s="189"/>
      <c r="J4" s="189"/>
    </row>
    <row r="5" spans="1:10" x14ac:dyDescent="0.2">
      <c r="A5" s="189"/>
      <c r="B5" s="189"/>
      <c r="C5" s="189"/>
      <c r="D5" s="189"/>
      <c r="E5" s="189"/>
      <c r="F5" s="189"/>
      <c r="G5" s="189"/>
      <c r="H5" s="189"/>
      <c r="I5" s="189"/>
      <c r="J5" s="189"/>
    </row>
    <row r="6" spans="1:10" x14ac:dyDescent="0.2">
      <c r="A6" s="189"/>
      <c r="B6" s="189"/>
      <c r="C6" s="189"/>
      <c r="D6" s="189"/>
      <c r="E6" s="189"/>
      <c r="F6" s="189"/>
      <c r="G6" s="189"/>
      <c r="H6" s="189"/>
      <c r="I6" s="189"/>
      <c r="J6" s="189"/>
    </row>
    <row r="7" spans="1:10" x14ac:dyDescent="0.2">
      <c r="A7" s="189"/>
      <c r="B7" s="189"/>
      <c r="C7" s="189"/>
      <c r="D7" s="189"/>
      <c r="E7" s="189"/>
      <c r="F7" s="189"/>
      <c r="G7" s="189"/>
      <c r="H7" s="189"/>
      <c r="I7" s="189"/>
      <c r="J7" s="189"/>
    </row>
    <row r="8" spans="1:10" ht="38.25" customHeight="1" x14ac:dyDescent="0.2">
      <c r="A8" s="309" t="s">
        <v>508</v>
      </c>
      <c r="B8" s="309"/>
      <c r="C8" s="309"/>
      <c r="D8" s="309"/>
      <c r="E8" s="309"/>
      <c r="F8" s="309"/>
      <c r="G8" s="309"/>
      <c r="H8" s="309"/>
      <c r="I8" s="309"/>
      <c r="J8" s="309"/>
    </row>
    <row r="9" spans="1:10" x14ac:dyDescent="0.2">
      <c r="A9" s="189"/>
      <c r="B9" s="189"/>
      <c r="C9" s="189"/>
      <c r="D9" s="189"/>
      <c r="E9" s="189"/>
      <c r="F9" s="189"/>
      <c r="G9" s="189"/>
      <c r="H9" s="189"/>
      <c r="I9" s="189"/>
      <c r="J9" s="189"/>
    </row>
    <row r="10" spans="1:10" x14ac:dyDescent="0.2">
      <c r="A10" s="189"/>
      <c r="B10" s="189"/>
      <c r="C10" s="189"/>
      <c r="D10" s="189"/>
      <c r="E10" s="189"/>
      <c r="F10" s="189"/>
      <c r="G10" s="189"/>
      <c r="H10" s="189"/>
      <c r="I10" s="189"/>
      <c r="J10" s="189"/>
    </row>
    <row r="11" spans="1:10" ht="13.5" thickBot="1" x14ac:dyDescent="0.25"/>
    <row r="12" spans="1:10" x14ac:dyDescent="0.2">
      <c r="A12" s="285" t="s">
        <v>479</v>
      </c>
      <c r="B12" s="286"/>
      <c r="C12" s="286"/>
      <c r="D12" s="286"/>
      <c r="E12" s="286"/>
      <c r="F12" s="286"/>
      <c r="G12" s="286"/>
      <c r="H12" s="286"/>
      <c r="I12" s="286"/>
      <c r="J12" s="287"/>
    </row>
    <row r="13" spans="1:10" x14ac:dyDescent="0.2">
      <c r="A13" s="310" t="s">
        <v>90</v>
      </c>
      <c r="B13" s="311"/>
      <c r="C13" s="311"/>
      <c r="D13" s="311"/>
      <c r="E13" s="311"/>
      <c r="F13" s="311"/>
      <c r="G13" s="311"/>
      <c r="H13" s="311"/>
      <c r="I13" s="311"/>
      <c r="J13" s="312"/>
    </row>
    <row r="14" spans="1:10" ht="13.5" thickBot="1" x14ac:dyDescent="0.25">
      <c r="A14" s="313" t="s">
        <v>2129</v>
      </c>
      <c r="B14" s="314"/>
      <c r="C14" s="314"/>
      <c r="D14" s="314"/>
      <c r="E14" s="314"/>
      <c r="F14" s="314"/>
      <c r="G14" s="314"/>
      <c r="H14" s="314"/>
      <c r="I14" s="314"/>
      <c r="J14" s="315"/>
    </row>
    <row r="15" spans="1:10" x14ac:dyDescent="0.2">
      <c r="A15" s="12" t="s">
        <v>91</v>
      </c>
      <c r="B15" s="302" t="s">
        <v>93</v>
      </c>
      <c r="C15" s="303"/>
      <c r="D15" s="302" t="s">
        <v>94</v>
      </c>
      <c r="E15" s="303"/>
      <c r="F15" s="302" t="s">
        <v>95</v>
      </c>
      <c r="G15" s="303"/>
      <c r="H15" s="302" t="s">
        <v>96</v>
      </c>
      <c r="I15" s="303"/>
      <c r="J15" s="13" t="s">
        <v>97</v>
      </c>
    </row>
    <row r="16" spans="1:10" x14ac:dyDescent="0.2">
      <c r="A16" s="12" t="s">
        <v>92</v>
      </c>
      <c r="B16" s="304"/>
      <c r="C16" s="305"/>
      <c r="D16" s="304"/>
      <c r="E16" s="305"/>
      <c r="F16" s="304"/>
      <c r="G16" s="305"/>
      <c r="H16" s="304"/>
      <c r="I16" s="305"/>
      <c r="J16" s="13" t="s">
        <v>2</v>
      </c>
    </row>
    <row r="17" spans="1:10" ht="13.5" thickBot="1" x14ac:dyDescent="0.25">
      <c r="A17" s="14"/>
      <c r="B17" s="306"/>
      <c r="C17" s="307"/>
      <c r="D17" s="306"/>
      <c r="E17" s="307"/>
      <c r="F17" s="306"/>
      <c r="G17" s="307"/>
      <c r="H17" s="306"/>
      <c r="I17" s="307"/>
      <c r="J17" s="13"/>
    </row>
    <row r="18" spans="1:10" ht="25.5" x14ac:dyDescent="0.2">
      <c r="A18" s="14"/>
      <c r="B18" s="13" t="s">
        <v>99</v>
      </c>
      <c r="C18" s="16" t="s">
        <v>101</v>
      </c>
      <c r="D18" s="13" t="s">
        <v>99</v>
      </c>
      <c r="E18" s="13" t="s">
        <v>101</v>
      </c>
      <c r="F18" s="13" t="s">
        <v>99</v>
      </c>
      <c r="G18" s="13" t="s">
        <v>101</v>
      </c>
      <c r="H18" s="13" t="s">
        <v>99</v>
      </c>
      <c r="I18" s="13" t="s">
        <v>101</v>
      </c>
      <c r="J18" s="13" t="s">
        <v>98</v>
      </c>
    </row>
    <row r="19" spans="1:10" ht="13.5" thickBot="1" x14ac:dyDescent="0.25">
      <c r="A19" s="17"/>
      <c r="B19" s="8" t="s">
        <v>100</v>
      </c>
      <c r="C19" s="8" t="s">
        <v>102</v>
      </c>
      <c r="D19" s="8" t="s">
        <v>103</v>
      </c>
      <c r="E19" s="8" t="s">
        <v>104</v>
      </c>
      <c r="F19" s="8" t="s">
        <v>105</v>
      </c>
      <c r="G19" s="8" t="s">
        <v>106</v>
      </c>
      <c r="H19" s="8" t="s">
        <v>107</v>
      </c>
      <c r="I19" s="8" t="s">
        <v>108</v>
      </c>
      <c r="J19" s="18"/>
    </row>
    <row r="20" spans="1:10" ht="20.25" customHeight="1" thickBot="1" x14ac:dyDescent="0.25">
      <c r="A20" s="19" t="s">
        <v>209</v>
      </c>
      <c r="B20" s="10"/>
      <c r="C20" s="220">
        <v>1358559</v>
      </c>
      <c r="D20" s="10"/>
      <c r="E20" s="10"/>
      <c r="F20" s="10"/>
      <c r="G20" s="10"/>
      <c r="H20" s="10"/>
      <c r="I20" s="10"/>
      <c r="J20" s="180">
        <f>C20</f>
        <v>1358559</v>
      </c>
    </row>
    <row r="21" spans="1:10" ht="22.5" customHeight="1" thickBot="1" x14ac:dyDescent="0.25">
      <c r="A21" s="19" t="s">
        <v>210</v>
      </c>
      <c r="B21" s="10"/>
      <c r="C21" s="220">
        <v>1096425</v>
      </c>
      <c r="D21" s="10"/>
      <c r="E21" s="10"/>
      <c r="F21" s="10"/>
      <c r="G21" s="10"/>
      <c r="H21" s="10"/>
      <c r="I21" s="10"/>
      <c r="J21" s="180">
        <f>C21</f>
        <v>1096425</v>
      </c>
    </row>
    <row r="22" spans="1:10" ht="22.5" customHeight="1" thickBot="1" x14ac:dyDescent="0.25">
      <c r="A22" s="19"/>
      <c r="B22" s="10"/>
      <c r="C22" s="180"/>
      <c r="D22" s="10"/>
      <c r="E22" s="10"/>
      <c r="F22" s="10"/>
      <c r="G22" s="10"/>
      <c r="H22" s="10"/>
      <c r="I22" s="10"/>
      <c r="J22" s="180"/>
    </row>
    <row r="23" spans="1:10" ht="22.5" customHeight="1" thickBot="1" x14ac:dyDescent="0.25">
      <c r="A23" s="19"/>
      <c r="B23" s="10"/>
      <c r="C23" s="180"/>
      <c r="D23" s="10"/>
      <c r="E23" s="10"/>
      <c r="F23" s="10"/>
      <c r="G23" s="10"/>
      <c r="H23" s="10"/>
      <c r="I23" s="10"/>
      <c r="J23" s="180"/>
    </row>
    <row r="24" spans="1:10" ht="22.5" customHeight="1" thickBot="1" x14ac:dyDescent="0.25">
      <c r="A24" s="19"/>
      <c r="B24" s="10"/>
      <c r="C24" s="180"/>
      <c r="D24" s="10"/>
      <c r="E24" s="10"/>
      <c r="F24" s="10"/>
      <c r="G24" s="10"/>
      <c r="H24" s="10"/>
      <c r="I24" s="10"/>
      <c r="J24" s="180"/>
    </row>
  </sheetData>
  <mergeCells count="9">
    <mergeCell ref="B15:C17"/>
    <mergeCell ref="D15:E17"/>
    <mergeCell ref="F15:G17"/>
    <mergeCell ref="H15:I17"/>
    <mergeCell ref="A1:J1"/>
    <mergeCell ref="A8:J8"/>
    <mergeCell ref="A12:J12"/>
    <mergeCell ref="A13:J13"/>
    <mergeCell ref="A14:J14"/>
  </mergeCells>
  <pageMargins left="0.70866141732283472" right="0.70866141732283472" top="0.74803149606299213" bottom="0.74803149606299213" header="0.31496062992125984" footer="0.31496062992125984"/>
  <pageSetup scale="77"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C19"/>
  <sheetViews>
    <sheetView workbookViewId="0">
      <selection activeCell="C18" sqref="C18"/>
    </sheetView>
  </sheetViews>
  <sheetFormatPr baseColWidth="10" defaultRowHeight="15" x14ac:dyDescent="0.25"/>
  <cols>
    <col min="1" max="1" width="42.140625" style="3" customWidth="1"/>
    <col min="2" max="2" width="22" style="3" customWidth="1"/>
    <col min="3" max="3" width="26.85546875" style="3" customWidth="1"/>
    <col min="4" max="16384" width="11.42578125" style="3"/>
  </cols>
  <sheetData>
    <row r="6" spans="1:3" ht="72" customHeight="1" x14ac:dyDescent="0.25">
      <c r="A6" s="316" t="s">
        <v>507</v>
      </c>
      <c r="B6" s="316"/>
      <c r="C6" s="316"/>
    </row>
    <row r="8" spans="1:3" ht="15.75" thickBot="1" x14ac:dyDescent="0.3"/>
    <row r="9" spans="1:3" x14ac:dyDescent="0.25">
      <c r="A9" s="292" t="s">
        <v>497</v>
      </c>
      <c r="B9" s="293"/>
      <c r="C9" s="294"/>
    </row>
    <row r="10" spans="1:3" x14ac:dyDescent="0.25">
      <c r="A10" s="295" t="s">
        <v>2648</v>
      </c>
      <c r="B10" s="296"/>
      <c r="C10" s="297"/>
    </row>
    <row r="11" spans="1:3" ht="15.75" thickBot="1" x14ac:dyDescent="0.3">
      <c r="A11" s="298"/>
      <c r="B11" s="299"/>
      <c r="C11" s="300"/>
    </row>
    <row r="12" spans="1:3" ht="45" customHeight="1" thickBot="1" x14ac:dyDescent="0.3">
      <c r="A12" s="318" t="s">
        <v>109</v>
      </c>
      <c r="B12" s="320" t="s">
        <v>110</v>
      </c>
      <c r="C12" s="321"/>
    </row>
    <row r="13" spans="1:3" ht="15.75" thickBot="1" x14ac:dyDescent="0.3">
      <c r="A13" s="319"/>
      <c r="B13" s="20" t="s">
        <v>111</v>
      </c>
      <c r="C13" s="21" t="s">
        <v>112</v>
      </c>
    </row>
    <row r="14" spans="1:3" ht="15.75" thickBot="1" x14ac:dyDescent="0.3">
      <c r="A14" s="199" t="s">
        <v>209</v>
      </c>
      <c r="B14" s="20" t="s">
        <v>496</v>
      </c>
      <c r="C14" s="221">
        <v>421028818</v>
      </c>
    </row>
    <row r="15" spans="1:3" ht="15.75" thickBot="1" x14ac:dyDescent="0.3">
      <c r="A15" s="199" t="s">
        <v>210</v>
      </c>
      <c r="B15" s="20" t="s">
        <v>496</v>
      </c>
      <c r="C15" s="221">
        <v>421028975</v>
      </c>
    </row>
    <row r="16" spans="1:3" ht="15.75" thickBot="1" x14ac:dyDescent="0.3">
      <c r="A16" s="199"/>
      <c r="B16" s="20"/>
      <c r="C16" s="20"/>
    </row>
    <row r="17" spans="1:3" ht="15.75" thickBot="1" x14ac:dyDescent="0.3">
      <c r="A17" s="4"/>
      <c r="B17" s="22"/>
      <c r="C17" s="22"/>
    </row>
    <row r="18" spans="1:3" ht="15.75" thickBot="1" x14ac:dyDescent="0.3">
      <c r="A18" s="4"/>
      <c r="B18" s="22"/>
      <c r="C18" s="22"/>
    </row>
    <row r="19" spans="1:3" ht="51.75" customHeight="1" x14ac:dyDescent="0.25">
      <c r="A19" s="317" t="s">
        <v>113</v>
      </c>
      <c r="B19" s="317"/>
      <c r="C19" s="317"/>
    </row>
  </sheetData>
  <mergeCells count="7">
    <mergeCell ref="A6:C6"/>
    <mergeCell ref="A19:C19"/>
    <mergeCell ref="A9:C9"/>
    <mergeCell ref="A10:C10"/>
    <mergeCell ref="A11:C11"/>
    <mergeCell ref="A12:A13"/>
    <mergeCell ref="B12:C12"/>
  </mergeCells>
  <pageMargins left="0.70866141732283472" right="0.70866141732283472" top="0.74803149606299213" bottom="0.74803149606299213" header="0.31496062992125984" footer="0.31496062992125984"/>
  <pageSetup scale="9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B20"/>
  <sheetViews>
    <sheetView workbookViewId="0">
      <selection activeCell="B17" sqref="B17"/>
    </sheetView>
  </sheetViews>
  <sheetFormatPr baseColWidth="10" defaultRowHeight="15" x14ac:dyDescent="0.25"/>
  <cols>
    <col min="1" max="1" width="64.7109375" customWidth="1"/>
    <col min="2" max="2" width="22.42578125" customWidth="1"/>
  </cols>
  <sheetData>
    <row r="7" spans="1:2" x14ac:dyDescent="0.25">
      <c r="A7" s="330" t="s">
        <v>498</v>
      </c>
      <c r="B7" s="330"/>
    </row>
    <row r="8" spans="1:2" x14ac:dyDescent="0.25">
      <c r="A8" s="330" t="s">
        <v>499</v>
      </c>
      <c r="B8" s="330"/>
    </row>
    <row r="9" spans="1:2" x14ac:dyDescent="0.25">
      <c r="A9" s="330" t="s">
        <v>500</v>
      </c>
      <c r="B9" s="330"/>
    </row>
    <row r="10" spans="1:2" ht="59.25" customHeight="1" x14ac:dyDescent="0.25">
      <c r="A10" s="331" t="s">
        <v>510</v>
      </c>
      <c r="B10" s="331"/>
    </row>
    <row r="11" spans="1:2" ht="15.75" thickBot="1" x14ac:dyDescent="0.3"/>
    <row r="12" spans="1:2" x14ac:dyDescent="0.25">
      <c r="A12" s="322" t="s">
        <v>501</v>
      </c>
      <c r="B12" s="323"/>
    </row>
    <row r="13" spans="1:2" x14ac:dyDescent="0.25">
      <c r="A13" s="324" t="s">
        <v>114</v>
      </c>
      <c r="B13" s="325"/>
    </row>
    <row r="14" spans="1:2" ht="15.75" thickBot="1" x14ac:dyDescent="0.3">
      <c r="A14" s="326" t="s">
        <v>2649</v>
      </c>
      <c r="B14" s="327"/>
    </row>
    <row r="15" spans="1:2" x14ac:dyDescent="0.25">
      <c r="A15" s="23" t="s">
        <v>115</v>
      </c>
      <c r="B15" s="328" t="s">
        <v>89</v>
      </c>
    </row>
    <row r="16" spans="1:2" ht="15.75" thickBot="1" x14ac:dyDescent="0.3">
      <c r="A16" s="24" t="s">
        <v>116</v>
      </c>
      <c r="B16" s="329"/>
    </row>
    <row r="17" spans="1:2" ht="15.75" thickBot="1" x14ac:dyDescent="0.3">
      <c r="A17" s="191" t="s">
        <v>194</v>
      </c>
      <c r="B17" s="192">
        <v>870604.64</v>
      </c>
    </row>
    <row r="18" spans="1:2" ht="15.75" thickBot="1" x14ac:dyDescent="0.3">
      <c r="A18" s="191"/>
      <c r="B18" s="192"/>
    </row>
    <row r="19" spans="1:2" ht="15.75" thickBot="1" x14ac:dyDescent="0.3">
      <c r="A19" s="191"/>
      <c r="B19" s="193"/>
    </row>
    <row r="20" spans="1:2" ht="15.75" thickBot="1" x14ac:dyDescent="0.3">
      <c r="A20" s="191"/>
      <c r="B20" s="190"/>
    </row>
  </sheetData>
  <mergeCells count="8">
    <mergeCell ref="A12:B12"/>
    <mergeCell ref="A13:B13"/>
    <mergeCell ref="A14:B14"/>
    <mergeCell ref="B15:B16"/>
    <mergeCell ref="A7:B7"/>
    <mergeCell ref="A8:B8"/>
    <mergeCell ref="A9:B9"/>
    <mergeCell ref="A10:B10"/>
  </mergeCell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leyingr</vt:lpstr>
      <vt:lpstr>Presup</vt:lpstr>
      <vt:lpstr>leyIngresosYPresupEgrs</vt:lpstr>
      <vt:lpstr>IngBaseMens</vt:lpstr>
      <vt:lpstr>EgresBaseMensual</vt:lpstr>
      <vt:lpstr>AyudasYsubsidios</vt:lpstr>
      <vt:lpstr>ProgRecFedXorden de Gobierno</vt:lpstr>
      <vt:lpstr>Ctas BancProd Especif</vt:lpstr>
      <vt:lpstr>FORTAMUN</vt:lpstr>
      <vt:lpstr>FAISM</vt:lpstr>
      <vt:lpstr>Hoja4</vt:lpstr>
      <vt:lpstr>GASTO FEDERALIZADO Y REINTEGRO</vt:lpstr>
      <vt:lpstr>Hoja3</vt:lpstr>
      <vt:lpstr>RESULT_D_EVAL</vt:lpstr>
      <vt:lpstr>BALANZA AL 30 DE JUNIO</vt:lpstr>
      <vt:lpstr>Hoja1</vt:lpstr>
      <vt:lpstr>Hoja2</vt:lpstr>
      <vt:lpstr>AyudasYsubsidios!Títulos_a_imprimir</vt:lpstr>
      <vt:lpstr>EgresBaseMensual!Títulos_a_imprimir</vt:lpstr>
      <vt:lpstr>leyingr!Títulos_a_imprimir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2015-07-23T16:12:16Z</cp:lastPrinted>
  <dcterms:created xsi:type="dcterms:W3CDTF">2014-05-21T18:22:04Z</dcterms:created>
  <dcterms:modified xsi:type="dcterms:W3CDTF">2016-04-29T20:22:30Z</dcterms:modified>
</cp:coreProperties>
</file>